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 defaultThemeVersion="153222"/>
  <mc:AlternateContent xmlns:mc="http://schemas.openxmlformats.org/markup-compatibility/2006">
    <mc:Choice Requires="x15">
      <x15ac:absPath xmlns:x15ac="http://schemas.microsoft.com/office/spreadsheetml/2010/11/ac" url="C:\Users\maria.rendon\Desktop\Daniel\Financieros\11\"/>
    </mc:Choice>
  </mc:AlternateContent>
  <bookViews>
    <workbookView xWindow="0" yWindow="0" windowWidth="20490" windowHeight="7755" tabRatio="736"/>
  </bookViews>
  <sheets>
    <sheet name="Inicio" sheetId="35" r:id="rId1"/>
    <sheet name="Situación Financiera" sheetId="3" r:id="rId2"/>
    <sheet name="Actividades" sheetId="4" r:id="rId3"/>
    <sheet name="Variaciones" sheetId="9" r:id="rId4"/>
    <sheet name="Cambios" sheetId="7" r:id="rId5"/>
    <sheet name="Analitico Activo" sheetId="15" r:id="rId6"/>
    <sheet name="Flujo" sheetId="34" r:id="rId7"/>
    <sheet name="Clasificación Administrativa 1" sheetId="38" r:id="rId8"/>
    <sheet name="Clasificación Administrativa 2" sheetId="37" r:id="rId9"/>
    <sheet name="Clasificación Funcional" sheetId="36" r:id="rId10"/>
    <sheet name="Deuda Publica Mar 17 Acum" sheetId="13" state="hidden" r:id="rId11"/>
    <sheet name="SIT. FIN. MAR 2017 (TRIMESTRE)" sheetId="16" state="hidden" r:id="rId12"/>
    <sheet name="EDO. ACTIV. MAR 2017 (TRIMESTR)" sheetId="17" state="hidden" r:id="rId13"/>
  </sheets>
  <definedNames>
    <definedName name="_xlnm.Print_Area" localSheetId="2">Actividades!$B$2:$G$74</definedName>
    <definedName name="_xlnm.Print_Area" localSheetId="5">'Analitico Activo'!$B$2:$J$33</definedName>
    <definedName name="_xlnm.Print_Area" localSheetId="4">Cambios!$B$2:$D$62</definedName>
    <definedName name="_xlnm.Print_Area" localSheetId="7">'Clasificación Administrativa 1'!$B$2:$I$28</definedName>
    <definedName name="_xlnm.Print_Area" localSheetId="8">'Clasificación Administrativa 2'!$A$1:$J$18</definedName>
    <definedName name="_xlnm.Print_Area" localSheetId="10">'Deuda Publica Mar 17 Acum'!$C$1:$K$90</definedName>
    <definedName name="_xlnm.Print_Area" localSheetId="12">'EDO. ACTIV. MAR 2017 (TRIMESTR)'!$C$1:$H$66</definedName>
    <definedName name="_xlnm.Print_Area" localSheetId="6">Flujo!$C$70:$G$135</definedName>
    <definedName name="_xlnm.Print_Area" localSheetId="11">'SIT. FIN. MAR 2017 (TRIMESTRE)'!$C$2:$K$53</definedName>
    <definedName name="_xlnm.Print_Area" localSheetId="1">'Situación Financiera'!$B$56:$J$107</definedName>
    <definedName name="_xlnm.Print_Area" localSheetId="3">Variaciones!$C$2:$I$41</definedName>
  </definedName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81" i="13" l="1"/>
  <c r="J81" i="13"/>
  <c r="J87" i="13" s="1"/>
  <c r="K47" i="13"/>
  <c r="J47" i="13"/>
  <c r="G11" i="17"/>
  <c r="G19" i="17"/>
  <c r="K87" i="13"/>
  <c r="G60" i="17"/>
  <c r="G59" i="17"/>
  <c r="H59" i="17"/>
  <c r="G58" i="17"/>
  <c r="G57" i="17"/>
  <c r="G56" i="17"/>
  <c r="G55" i="17"/>
  <c r="G54" i="17"/>
  <c r="H52" i="17"/>
  <c r="G53" i="17"/>
  <c r="G52" i="17" s="1"/>
  <c r="G51" i="17"/>
  <c r="G50" i="17"/>
  <c r="G49" i="17"/>
  <c r="G48" i="17"/>
  <c r="H46" i="17"/>
  <c r="G47" i="17"/>
  <c r="G45" i="17"/>
  <c r="G44" i="17"/>
  <c r="H42" i="17"/>
  <c r="G43" i="17"/>
  <c r="G41" i="17"/>
  <c r="G40" i="17"/>
  <c r="G39" i="17"/>
  <c r="G38" i="17"/>
  <c r="G37" i="17"/>
  <c r="G36" i="17"/>
  <c r="G35" i="17"/>
  <c r="G34" i="17"/>
  <c r="H32" i="17"/>
  <c r="G33" i="17"/>
  <c r="G31" i="17"/>
  <c r="G30" i="17"/>
  <c r="H28" i="17"/>
  <c r="G29" i="17"/>
  <c r="G28" i="17" s="1"/>
  <c r="G23" i="17"/>
  <c r="G22" i="17"/>
  <c r="G21" i="17"/>
  <c r="G20" i="17"/>
  <c r="H18" i="17"/>
  <c r="G17" i="17"/>
  <c r="H15" i="17"/>
  <c r="G16" i="17"/>
  <c r="G15" i="17" s="1"/>
  <c r="G14" i="17"/>
  <c r="G13" i="17"/>
  <c r="G12" i="17"/>
  <c r="G10" i="17"/>
  <c r="G9" i="17"/>
  <c r="G8" i="17"/>
  <c r="G7" i="17"/>
  <c r="H6" i="17"/>
  <c r="K48" i="16"/>
  <c r="J48" i="16"/>
  <c r="K47" i="16"/>
  <c r="J47" i="16"/>
  <c r="J45" i="16" s="1"/>
  <c r="J43" i="16"/>
  <c r="J42" i="16"/>
  <c r="J41" i="16"/>
  <c r="J40" i="16"/>
  <c r="K36" i="16"/>
  <c r="J36" i="16"/>
  <c r="K35" i="16"/>
  <c r="J35" i="16"/>
  <c r="K34" i="16"/>
  <c r="J34" i="16"/>
  <c r="E30" i="16"/>
  <c r="E29" i="16"/>
  <c r="E28" i="16"/>
  <c r="J27" i="16"/>
  <c r="E27" i="16"/>
  <c r="J26" i="16"/>
  <c r="E26" i="16"/>
  <c r="J25" i="16"/>
  <c r="E25" i="16"/>
  <c r="J24" i="16"/>
  <c r="E24" i="16"/>
  <c r="J23" i="16"/>
  <c r="E23" i="16"/>
  <c r="K28" i="16"/>
  <c r="K30" i="16" s="1"/>
  <c r="J22" i="16"/>
  <c r="F32" i="16"/>
  <c r="E22" i="16"/>
  <c r="J17" i="16"/>
  <c r="J16" i="16"/>
  <c r="E16" i="16"/>
  <c r="J15" i="16"/>
  <c r="E15" i="16"/>
  <c r="J14" i="16"/>
  <c r="E14" i="16"/>
  <c r="J13" i="16"/>
  <c r="E13" i="16"/>
  <c r="J12" i="16"/>
  <c r="E12" i="16"/>
  <c r="J11" i="16"/>
  <c r="E11" i="16"/>
  <c r="K18" i="16"/>
  <c r="J10" i="16"/>
  <c r="F18" i="16"/>
  <c r="E10" i="16"/>
  <c r="E18" i="16" s="1"/>
  <c r="E34" i="16" s="1"/>
  <c r="H25" i="17"/>
  <c r="H64" i="17" s="1"/>
  <c r="H62" i="17"/>
  <c r="F34" i="16"/>
  <c r="K38" i="16"/>
  <c r="K45" i="16"/>
  <c r="G42" i="17"/>
  <c r="J18" i="16"/>
  <c r="J30" i="16" s="1"/>
  <c r="G46" i="17"/>
  <c r="J28" i="16"/>
  <c r="G18" i="17"/>
  <c r="G25" i="17" s="1"/>
  <c r="J33" i="16"/>
  <c r="G6" i="17"/>
  <c r="G32" i="17"/>
  <c r="E32" i="16"/>
  <c r="K33" i="16"/>
  <c r="K50" i="16"/>
  <c r="K52" i="16" s="1"/>
  <c r="K56" i="16" s="1"/>
  <c r="G62" i="17" l="1"/>
  <c r="G64" i="17" s="1"/>
  <c r="J39" i="16" l="1"/>
  <c r="J38" i="16" s="1"/>
  <c r="J50" i="16" s="1"/>
  <c r="J52" i="16" s="1"/>
  <c r="J56" i="16" s="1"/>
</calcChain>
</file>

<file path=xl/sharedStrings.xml><?xml version="1.0" encoding="utf-8"?>
<sst xmlns="http://schemas.openxmlformats.org/spreadsheetml/2006/main" count="909" uniqueCount="400">
  <si>
    <t>ACTIVO</t>
  </si>
  <si>
    <t>1.1.1.0.00.0000</t>
  </si>
  <si>
    <t>1.1.2.0.00.0000</t>
  </si>
  <si>
    <t>1.1.3.0.00.0000</t>
  </si>
  <si>
    <t>1.2.1.0.00.0000</t>
  </si>
  <si>
    <t>1.2.3.0.00.0000</t>
  </si>
  <si>
    <t>1.2.4.0.00.0000</t>
  </si>
  <si>
    <t>1.2.5.0.00.0000</t>
  </si>
  <si>
    <t>1.2.6.0.00.0000</t>
  </si>
  <si>
    <t>1.2.7.0.00.0000</t>
  </si>
  <si>
    <t>PASIVO</t>
  </si>
  <si>
    <t>2.1.1.0.00.0000</t>
  </si>
  <si>
    <t>2.1.3.0.00.0000</t>
  </si>
  <si>
    <t>2.1.6.0.00.0000</t>
  </si>
  <si>
    <t>2.1.9.0.00.0000</t>
  </si>
  <si>
    <t>2.2.3.0.00.0000</t>
  </si>
  <si>
    <t>2.2.5.0.00.0000</t>
  </si>
  <si>
    <t>HACIENDA PÚBLICA/ PATRIMONIO</t>
  </si>
  <si>
    <t>3.2.1.0.00.0000</t>
  </si>
  <si>
    <t>3.2.2.0.00.0000</t>
  </si>
  <si>
    <t>3.2.5.0.00.0000</t>
  </si>
  <si>
    <t>INGRESOS Y OTROS BENEFICIOS</t>
  </si>
  <si>
    <t>4.1.1.0.00.0000</t>
  </si>
  <si>
    <t>4.1.4.0.00.0000</t>
  </si>
  <si>
    <t>4.1.5.0.00.0000</t>
  </si>
  <si>
    <t>4.1.6.0.00.0000</t>
  </si>
  <si>
    <t>4.2.1.0.00.0000</t>
  </si>
  <si>
    <t>4.2.2.0.00.0000</t>
  </si>
  <si>
    <t>4.3.9.0.00.0000</t>
  </si>
  <si>
    <t>5.1.1.0.00.0000</t>
  </si>
  <si>
    <t>5.1.2.0.00.0000</t>
  </si>
  <si>
    <t>5.1.3.0.00.0000</t>
  </si>
  <si>
    <t>5.2.2.0.00.0000</t>
  </si>
  <si>
    <t>5.2.4.0.00.0000</t>
  </si>
  <si>
    <t>5.2.5.0.00.0000</t>
  </si>
  <si>
    <t>5.4.1.0.00.0000</t>
  </si>
  <si>
    <t>5.4.2.0.00.0000</t>
  </si>
  <si>
    <t>5.5.1.0.00.0000</t>
  </si>
  <si>
    <t>Municipio de la Ciudad de Monterrey</t>
  </si>
  <si>
    <t xml:space="preserve">Estado de Situación Financiera </t>
  </si>
  <si>
    <t xml:space="preserve"> ACTIVO 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</si>
  <si>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</si>
  <si>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</si>
  <si>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</si>
  <si>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</si>
  <si>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</si>
  <si>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</si>
  <si>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</si>
  <si>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</si>
  <si>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</si>
  <si>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</si>
  <si>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</si>
  <si>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</si>
  <si>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</si>
  <si>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</si>
  <si>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</si>
  <si>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</si>
  <si>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</si>
  <si>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</si>
  <si>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</si>
  <si>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</si>
  <si>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</si>
  <si>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</si>
  <si>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</si>
  <si>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</si>
  <si>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</si>
  <si>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</si>
  <si>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</si>
  <si>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</si>
  <si>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</si>
  <si>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</si>
  <si>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</si>
  <si>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</si>
  <si>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</si>
  <si>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</si>
  <si>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Total de Pasivos No Circulantes</t>
  </si>
  <si>
    <t>Estimación por Pérdida o Deterioro de Activos no Circulantes</t>
  </si>
  <si>
    <t>Otros Activos no Circulantes</t>
  </si>
  <si>
    <t>Total del Pasivo</t>
  </si>
  <si>
    <t>Total de  Activos  No Circulantes</t>
  </si>
  <si>
    <t>Hacienda Pública/Patrimonio Contribuido</t>
  </si>
  <si>
    <t>Total del Activo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</si>
  <si>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</si>
  <si>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</si>
  <si>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</si>
  <si>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</si>
  <si>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</si>
  <si>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</si>
  <si>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</si>
  <si>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</si>
  <si>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</si>
  <si>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</si>
  <si>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</si>
  <si>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</si>
  <si>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</si>
  <si>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Pasivo y Hacienda Pública / Patrimonio</t>
  </si>
  <si>
    <t>2017</t>
  </si>
  <si>
    <t>1.1.4.0.00.0000</t>
  </si>
  <si>
    <t>1.1.5.0.00.0000</t>
  </si>
  <si>
    <t>1.1.6.0.00.0000</t>
  </si>
  <si>
    <t>1.1.9.0.00.0000</t>
  </si>
  <si>
    <t>1.2.2.0.00.0000</t>
  </si>
  <si>
    <t>1.2.8.0.00.0000</t>
  </si>
  <si>
    <t>1.2.9.0.00.0000</t>
  </si>
  <si>
    <t>2.1.2.0.00.0000</t>
  </si>
  <si>
    <t>2.1.4.0.00.0000</t>
  </si>
  <si>
    <t>2.1.5.0.00.0000</t>
  </si>
  <si>
    <t>2.1.7.0.00.0000</t>
  </si>
  <si>
    <t>2.2.1.0.00.0000</t>
  </si>
  <si>
    <t>2.2.2.0.00.0000</t>
  </si>
  <si>
    <t>2.2.4.0.00.0000</t>
  </si>
  <si>
    <t>2.2.6.0.00.0000</t>
  </si>
  <si>
    <t>3.1.1.0.00.0000</t>
  </si>
  <si>
    <t>3.1.2.0.00.0000</t>
  </si>
  <si>
    <t>3.1.3.0.00.0000</t>
  </si>
  <si>
    <t>3.2.3.0.00.0000</t>
  </si>
  <si>
    <t>3.2.4.0.00.0000</t>
  </si>
  <si>
    <t>3.3.1.0.00.0000</t>
  </si>
  <si>
    <t>3.3.2.0.00.0000</t>
  </si>
  <si>
    <t>4.1.2.0.00.0000</t>
  </si>
  <si>
    <t>4.1.3.0.00.0000</t>
  </si>
  <si>
    <t>4.1.7.0.00.0000</t>
  </si>
  <si>
    <t>4.1.9.0.00.0000</t>
  </si>
  <si>
    <t>4.3.1.0.00.0000</t>
  </si>
  <si>
    <t>4.3.2.0.00.0000</t>
  </si>
  <si>
    <t>4.3.3.0.00.0000</t>
  </si>
  <si>
    <t>4.3.4.0.00.0000</t>
  </si>
  <si>
    <t>5.2.1.0.00.0000</t>
  </si>
  <si>
    <t>5.2.3.0.00.0000</t>
  </si>
  <si>
    <t>5.2.6.0.00.0000</t>
  </si>
  <si>
    <t>5.2.7.0.00.0000</t>
  </si>
  <si>
    <t>5.2.8.0.00.0000</t>
  </si>
  <si>
    <t>5.2.9.0.00.0000</t>
  </si>
  <si>
    <t>5.3.1.0.00.0000</t>
  </si>
  <si>
    <t>5.3.2.0.00.0000</t>
  </si>
  <si>
    <t>5.3.3.0.00.0000</t>
  </si>
  <si>
    <t>5.4.3.0.00.0000</t>
  </si>
  <si>
    <t>5.4.4.0.00.0000</t>
  </si>
  <si>
    <t>5.4.5.0.00.0000</t>
  </si>
  <si>
    <t>5.5.2.0.00.0000</t>
  </si>
  <si>
    <t>5.5.3.0.00.0000</t>
  </si>
  <si>
    <t>5.5.4.0.00.0000</t>
  </si>
  <si>
    <t>5.5.5.0.00.0000</t>
  </si>
  <si>
    <t>5.5.9.0.00.0000</t>
  </si>
  <si>
    <t>5.6.1.0.00.0000</t>
  </si>
  <si>
    <t>Estado de Actividades</t>
  </si>
  <si>
    <t>Ingresos de la Gestión:</t>
  </si>
  <si>
    <t>Impuestos</t>
  </si>
  <si>
    <t>Cuotas y Aportaciones de Seguridad Social</t>
  </si>
  <si>
    <t xml:space="preserve">Contribuciones de Mejoras </t>
  </si>
  <si>
    <t>Derechos</t>
  </si>
  <si>
    <r>
      <t>Productos de Tipo Corriente</t>
    </r>
    <r>
      <rPr>
        <b/>
        <vertAlign val="superscript"/>
        <sz val="11"/>
        <color theme="1"/>
        <rFont val="Arial"/>
        <family val="2"/>
      </rPr>
      <t>¹</t>
    </r>
  </si>
  <si>
    <t>Aprovechamientos de Tipo Corriente</t>
  </si>
  <si>
    <t>Ingresos por Venta de Bienes y Servicios</t>
  </si>
  <si>
    <t>Ingresos no Comprendidos en las Fracciones de la Ley de Ingresos Causados en Ejercicios Fiscales Anteriores Pendientes de Liquidación o Pago</t>
  </si>
  <si>
    <t>Participaciones, Aportaciones, Transferencias, Asignaciones, Subsidios y Otras Ayudas</t>
  </si>
  <si>
    <t>Participaciones y Aportaciones</t>
  </si>
  <si>
    <t>Transferencia, Asignaciones, Subsidios y Otras Ayudas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</si>
  <si>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</si>
  <si>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</si>
  <si>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</si>
  <si>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</si>
  <si>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</si>
  <si>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</si>
  <si>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</si>
  <si>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</si>
  <si>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</si>
  <si>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</si>
  <si>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</si>
  <si>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</si>
  <si>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</si>
  <si>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</si>
  <si>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</si>
  <si>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</si>
  <si>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</si>
  <si>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</si>
  <si>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</si>
  <si>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</si>
  <si>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</si>
  <si>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 xml:space="preserve">Participaciones y Aportaciones </t>
  </si>
  <si>
    <t>Participaciones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</si>
  <si>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</si>
  <si>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</si>
  <si>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</si>
  <si>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</si>
  <si>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</si>
  <si>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</si>
  <si>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</si>
  <si>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</si>
  <si>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</si>
  <si>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</si>
  <si>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</si>
  <si>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y Obsolescencia</t>
  </si>
  <si>
    <t>Aumento por Insuficiencia de Provisiones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</si>
  <si>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</si>
  <si>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</si>
  <si>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</si>
  <si>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</si>
  <si>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</si>
  <si>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t>¹No se incluyen: Utilidades e Intereses. Por regla de presentación se revelan como Ingresos Financieros.</t>
  </si>
  <si>
    <t>Estado de Flujos de Efectivo</t>
  </si>
  <si>
    <t>Concepto</t>
  </si>
  <si>
    <t xml:space="preserve">Flujos de Efectivo de las Actividades de Operación </t>
  </si>
  <si>
    <t>Origen</t>
  </si>
  <si>
    <t>Contribuciones de mejoras</t>
  </si>
  <si>
    <t>Productos de Tipo Corriente</t>
  </si>
  <si>
    <t>Transferencias, Asignaciones y Subsidios y Otras Ayudas</t>
  </si>
  <si>
    <t>Otros Orígenes de Operación</t>
  </si>
  <si>
    <t>Aplicación</t>
  </si>
  <si>
    <t>Transferencias al resto del Sector Público</t>
  </si>
  <si>
    <t xml:space="preserve">Subsidios y Subvenciones </t>
  </si>
  <si>
    <t xml:space="preserve">Participaciones </t>
  </si>
  <si>
    <t>Otras Aplicaciones  de Operación</t>
  </si>
  <si>
    <t>Flujos Netos de Efectivo por Actividades de Operación</t>
  </si>
  <si>
    <t xml:space="preserve">Flujos de Efectivo de las Actividades de Inversión </t>
  </si>
  <si>
    <t>Otros Orígenes de Inversión</t>
  </si>
  <si>
    <t>Otras Aplicaciones de Inversión</t>
  </si>
  <si>
    <t>Flujos Netos de Efectivo por Actividades de Inversión</t>
  </si>
  <si>
    <t>Flujo de Efectivo de las Actividades de Financiamiento</t>
  </si>
  <si>
    <t>Endeudamiento Neto</t>
  </si>
  <si>
    <t>Interno</t>
  </si>
  <si>
    <t>Externo</t>
  </si>
  <si>
    <t xml:space="preserve">   Otros Orígenes de Financiamiento</t>
  </si>
  <si>
    <t>Servicios de la Deuda</t>
  </si>
  <si>
    <t>Otras Aplicaciones de Financiamiento</t>
  </si>
  <si>
    <t>Flujos netos de Efectivo por Actividades de Financiamiento</t>
  </si>
  <si>
    <t xml:space="preserve">Incremento/Disminución Neta en el Efectivo y Equivalentes al Efectivo </t>
  </si>
  <si>
    <t>Efectivo y Equivalentes al Efectivo al Inicio del Ejercicio</t>
  </si>
  <si>
    <t>Efectivo y Equivalentes al Efectivo al Final del Ejercicio</t>
  </si>
  <si>
    <t>Estado de Cambios en la Situación Financiera</t>
  </si>
  <si>
    <t>Inventarios</t>
  </si>
  <si>
    <t>Otros Activos Circulantes</t>
  </si>
  <si>
    <t>HACIENDA PUBLICA/PATRIMONIO</t>
  </si>
  <si>
    <t>Actualización de la Hacienda Pública/Patrimonio</t>
  </si>
  <si>
    <t>Resultados del Ejercicio (Ahorro/ Desahorro)</t>
  </si>
  <si>
    <t>Exceso o Insuficiencia en la Actualización de la Hacienda Pública/Patrimonio</t>
  </si>
  <si>
    <t>Estado de Variación en la Hacienda Pública</t>
  </si>
  <si>
    <t>Hacienda Pública/Patrimonio Generado de Ejercicios Anteriores</t>
  </si>
  <si>
    <t>Hacienda Pública/Patrimonio Generado del Ejercicio</t>
  </si>
  <si>
    <t>Ajustes por Cambios de Valor</t>
  </si>
  <si>
    <t>Total</t>
  </si>
  <si>
    <t xml:space="preserve">Aportaciones </t>
  </si>
  <si>
    <t xml:space="preserve">Revalúos  </t>
  </si>
  <si>
    <t>Bajo protesta de decir verdad declaramos que los Estados Financieros y sus Notas son razonablemente correctos y responsabilidad del emisor</t>
  </si>
  <si>
    <t>BANCO DEL BAJÍO, S.A.</t>
  </si>
  <si>
    <t>BANCO INTERACCIONES, S.A.</t>
  </si>
  <si>
    <t xml:space="preserve">Estado Analítico de la Deuda Pública y Otros Pasivos </t>
  </si>
  <si>
    <t>DENOMINACIÓN DE LAS DEUDAS</t>
  </si>
  <si>
    <t>MONEDA DE CONTRATACIÓN</t>
  </si>
  <si>
    <t>INSTITUCIÓN O PAÍS ACREEDOR</t>
  </si>
  <si>
    <t xml:space="preserve">Saldo inicial del Periodo </t>
  </si>
  <si>
    <t xml:space="preserve">Saldo Final del Periodo </t>
  </si>
  <si>
    <t>DEUDA PÚBLICA</t>
  </si>
  <si>
    <t>CORTO PLAZO:</t>
  </si>
  <si>
    <t>DEUDA PÚBLICA INTERIOR</t>
  </si>
  <si>
    <t>Instituciones de Crédito:</t>
  </si>
  <si>
    <t>Pesos</t>
  </si>
  <si>
    <t xml:space="preserve">BANOBRAS, S.N.C. </t>
  </si>
  <si>
    <t>BBVA BANCOMER, S.A. (En calidad de Banco Agente)</t>
  </si>
  <si>
    <t>Títulos y Valores:</t>
  </si>
  <si>
    <t>Arrendamientos Financieros:</t>
  </si>
  <si>
    <t>DEUDA PÚBLICA EXTERIOR</t>
  </si>
  <si>
    <t>Organismos Financieros:</t>
  </si>
  <si>
    <t>Internacionales:</t>
  </si>
  <si>
    <t>Deuda Bilateral:</t>
  </si>
  <si>
    <t>SUBTOTAL CORTO PLAZO</t>
  </si>
  <si>
    <t>LARGO PLAZO:</t>
  </si>
  <si>
    <t>SUBTOTAL LARGO PLAZO</t>
  </si>
  <si>
    <t>OTROS PASIVOS</t>
  </si>
  <si>
    <t>TOTAL DEUDA Y OTROS PASIVOS</t>
  </si>
  <si>
    <t>Del 1 de enero de 2017 al 31 de marzo  de 2017</t>
  </si>
  <si>
    <t xml:space="preserve">BBVA BANCOMER, S.A. (En calidad de Acreditante) </t>
  </si>
  <si>
    <t>BBVA BANCOMER, S.A. (II)</t>
  </si>
  <si>
    <t xml:space="preserve">BANCO DEL BAJÍO, S.A. (En calidad de Acreditante)  </t>
  </si>
  <si>
    <t xml:space="preserve">GRUPO FINANCIERO VE POR MÁS, S.A. (En calidad de Acreditante)  </t>
  </si>
  <si>
    <t xml:space="preserve">BANCO INTERACCIONES, S.A. (En calidad de Acreditante)  </t>
  </si>
  <si>
    <r>
      <t xml:space="preserve">GRUPO FINANCIERO VE POR MÁS, S.A. </t>
    </r>
    <r>
      <rPr>
        <sz val="7.5"/>
        <color theme="1"/>
        <rFont val="Arial"/>
        <family val="2"/>
      </rPr>
      <t xml:space="preserve">(En calidad de Acreditante)  </t>
    </r>
  </si>
  <si>
    <t>Estado Analítico del Activo</t>
  </si>
  <si>
    <t>Saldo Inicial</t>
  </si>
  <si>
    <t>Cargos del Periodo</t>
  </si>
  <si>
    <t>Abonos del Periodo</t>
  </si>
  <si>
    <t>Saldo Final</t>
  </si>
  <si>
    <t>Variación del Periodo</t>
  </si>
  <si>
    <t>4 =(1+2-3)</t>
  </si>
  <si>
    <t>(4-1)</t>
  </si>
  <si>
    <t xml:space="preserve"> </t>
  </si>
  <si>
    <t xml:space="preserve">Bienes Muebles </t>
  </si>
  <si>
    <t>TOTAL DEL  ACTIVO</t>
  </si>
  <si>
    <t>Del 1 de enero al 31 de marzo 2017 y del 1 de octubre al 31 de diciembre de 2016</t>
  </si>
  <si>
    <t>Cuarto Trimestre 2016</t>
  </si>
  <si>
    <t>Primer Trimestre 2017</t>
  </si>
  <si>
    <t>Acum al Cuarto Trimestre 2016</t>
  </si>
  <si>
    <t>Acum al Primer Trimestre 2017</t>
  </si>
  <si>
    <t>Del 1 de enero al 31 de marzo 2017 y del 1 de enero al 31 de diciembre de 2016</t>
  </si>
  <si>
    <t>OK VALIDADO</t>
  </si>
  <si>
    <t>2018</t>
  </si>
  <si>
    <t>Hacienda Pública / Patrimonio Contribuido Neto de 2017</t>
  </si>
  <si>
    <t>Hacienda Pública / Patrimonio Generado Neto de 2017</t>
  </si>
  <si>
    <t xml:space="preserve">Resultados por Posición Monetaria </t>
  </si>
  <si>
    <t>Resultados por Tenencia de Activos no Monetarios</t>
  </si>
  <si>
    <t>Hacienda Pública/Patrimonio Neto Final de 2017</t>
  </si>
  <si>
    <t>Exceso o Insuficiencia en la Actualización de la Hacienda Pública / Patrimonio Neto de 2017</t>
  </si>
  <si>
    <t>Cambios en el Exceso o Insuficiencia en la Actualización de la Hacienda Pública / Patrimonio Neto de 2018</t>
  </si>
  <si>
    <t>Hacienda Pública / Patrimonio Neto Final de 2018</t>
  </si>
  <si>
    <t>Variaciones de la Hacienda Pública/Patrimonio Neto de 2018</t>
  </si>
  <si>
    <t>Cambios en la Hacienda Pública/Patrimonio Contribuido Neto de 2018</t>
  </si>
  <si>
    <t xml:space="preserve">2018 </t>
  </si>
  <si>
    <t>2017 (saldo)</t>
  </si>
  <si>
    <t>Del 1 al 31 de marzo de 2018 y 2017</t>
  </si>
  <si>
    <t xml:space="preserve">Del 1 de enero al 31 de marzo 2018 </t>
  </si>
  <si>
    <t>Al 30 de noviembre de 2018 y 2017</t>
  </si>
  <si>
    <t>Al 30 de noviembre de 2018 y al 31 de diciembre de 2017</t>
  </si>
  <si>
    <t>Del 1 al 30 de noviembre de 2018 y 2017</t>
  </si>
  <si>
    <t>Del 1 de enero al 30 de noviembre de 2018.</t>
  </si>
  <si>
    <t>Del 1 de enero al 30 de noviembre 2018</t>
  </si>
  <si>
    <t>Del 1 de enero al 30 de noviembre de 2018</t>
  </si>
  <si>
    <t>Del 1 de enero al 30 de noviembre 2018 y del 1 de enero al 31 de diciembre 2017</t>
  </si>
  <si>
    <t>Del 1 de enero al 30 de noviembre 2018 y 2017</t>
  </si>
  <si>
    <t>¹Por presentación, se integran Utilidades e Intereses a Productos de Tipo Corriente en periodo 2017. Estado Reformado DOF 27-09-2018.</t>
  </si>
  <si>
    <t xml:space="preserve">Del 1 de enero al 30 de noviembre 2018 y diciembre 2017 </t>
  </si>
  <si>
    <t>MUNICIPIO DE LA CIUDAD DE MONTERREY</t>
  </si>
  <si>
    <t>TESORERÍA MUNICIPAL</t>
  </si>
  <si>
    <t>∙ Estado de Situación Financiera</t>
  </si>
  <si>
    <t>∙ Estado de Actividades</t>
  </si>
  <si>
    <t>∙ Estado de Variación en la Hacienda Pública</t>
  </si>
  <si>
    <t>∙ Estado de Cambios en la Situación Financiera</t>
  </si>
  <si>
    <t>∙ Estado Analítico del Activo</t>
  </si>
  <si>
    <t>∙ Estado de Flujos de Efectivo</t>
  </si>
  <si>
    <t>* La información se encuentra publicada en el portal de Transparencia del Municipio de Monterrey</t>
  </si>
  <si>
    <t>CONSULTAR INFORMACIÓN</t>
  </si>
  <si>
    <t>ESTADOS FINANCIEROS AL MES DE NOVIEMBRE 2018</t>
  </si>
  <si>
    <t>PRESUPUESTAL</t>
  </si>
  <si>
    <t>∙ Clasificación Administrativa 1</t>
  </si>
  <si>
    <t>∙ Clasificación Administrativa 2</t>
  </si>
  <si>
    <t>∙ Clasificación Funcional</t>
  </si>
  <si>
    <t>CONTABLE</t>
  </si>
  <si>
    <t>Estado Analítico del Ejercicio del Presupuesto de Egresos</t>
  </si>
  <si>
    <t>Clasificación Funcional (Finalidad y Función)</t>
  </si>
  <si>
    <t>Del 1° de enero al 30 de noviembre de 2018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</si>
  <si>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</si>
  <si>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</si>
  <si>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</si>
  <si>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</si>
  <si>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</si>
  <si>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</si>
  <si>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</si>
  <si>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</si>
  <si>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</si>
  <si>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</si>
  <si>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</si>
  <si>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</si>
  <si>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</si>
  <si>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</si>
  <si>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</si>
  <si>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</si>
  <si>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</si>
  <si>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Otros Servicios Generales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</si>
  <si>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</si>
  <si>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</si>
  <si>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</si>
  <si>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</si>
  <si>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</si>
  <si>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</si>
  <si>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</si>
  <si>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</si>
  <si>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</si>
  <si>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</si>
  <si>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</si>
  <si>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</si>
  <si>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</si>
  <si>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</si>
  <si>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</si>
  <si>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</si>
  <si>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</si>
  <si>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</si>
  <si>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</si>
  <si>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Publica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</si>
  <si>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</si>
  <si>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</si>
  <si>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</si>
  <si>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Total del Gasto</t>
  </si>
  <si>
    <t>Clasificación Administrativa</t>
  </si>
  <si>
    <t>Poder Ejecutivo</t>
  </si>
  <si>
    <t>Poder Legislativo</t>
  </si>
  <si>
    <t>Poder Judicial</t>
  </si>
  <si>
    <t>Órganos Autónomos</t>
  </si>
  <si>
    <t>Ayuntamiento</t>
  </si>
  <si>
    <t>Oficina Ejecutiva del Presidente Municipal</t>
  </si>
  <si>
    <t>Secretaría del Ayuntamiento</t>
  </si>
  <si>
    <t>Tesorería Municipal</t>
  </si>
  <si>
    <t>Secretaría de la Contaloría</t>
  </si>
  <si>
    <t>Secretaría de Obras Públicas</t>
  </si>
  <si>
    <t>Secretaría de Desarrollo Urbano y Ecología</t>
  </si>
  <si>
    <t>Secretaría de Desarrollo Social</t>
  </si>
  <si>
    <t>Secretaría de Administración</t>
  </si>
  <si>
    <t>Programa de Previsión Social</t>
  </si>
  <si>
    <t>Secretaría de Seguridad Pública y Vialidad</t>
  </si>
  <si>
    <t>Sistema para el Desarrollo Integral de la Familia</t>
  </si>
  <si>
    <t>Secretaría de Desarrollo Económico</t>
  </si>
  <si>
    <t>Secretaría de Servicios Públicos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</si>
</sst>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#,##0.00_ ;\-#,##0.00\ "/>
    <numFmt numFmtId="166" formatCode="0_ ;\-0\ "/>
    <numFmt numFmtId="167" formatCode="#,##0_ ;\-#,##0\ "/>
    <numFmt numFmtId="168" formatCode="_-* #,##0_-;\-* #,##0_-;_-* &quot;-&quot;??_-;_-@_-"/>
    <numFmt numFmtId="169" formatCode="#,##0.00000"/>
    <numFmt numFmtId="170" formatCode="#,##0.00;\(#,##0.00\);\(#,##0.00\)"/>
    <numFmt numFmtId="171" formatCode="#,##0.00000000"/>
    <numFmt numFmtId="172" formatCode="_-* #,##0.0000_-;\-* #,##0.0000_-;_-* &quot;-&quot;??_-;_-@_-"/>
    <numFmt numFmtId="173" formatCode="_-* #,##0.00_-;\-#,##0.00_-;_-* &quot;-&quot;??_-;_-@_-"/>
  </numFmts>
  <fonts count="6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theme="1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b/>
      <sz val="9"/>
      <color theme="1"/>
      <name val="Arial"/>
      <family val="2"/>
    </font>
    <font>
      <sz val="9"/>
      <color theme="0"/>
      <name val="Arial"/>
      <family val="2"/>
    </font>
    <font>
      <sz val="9"/>
      <color theme="1"/>
      <name val="Calibri"/>
      <family val="2"/>
      <scheme val="minor"/>
    </font>
    <font>
      <b/>
      <vertAlign val="superscript"/>
      <sz val="11"/>
      <color theme="1"/>
      <name val="Arial"/>
      <family val="2"/>
    </font>
    <font>
      <b/>
      <i/>
      <sz val="9"/>
      <color theme="1"/>
      <name val="Arial"/>
      <family val="2"/>
    </font>
    <font>
      <sz val="8"/>
      <color theme="1"/>
      <name val="Calibri"/>
      <family val="2"/>
      <scheme val="minor"/>
    </font>
    <font>
      <b/>
      <sz val="9"/>
      <color theme="0"/>
      <name val="Arial"/>
      <family val="2"/>
    </font>
    <font>
      <sz val="6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b/>
      <i/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b/>
      <sz val="12"/>
      <color theme="1" tint="0.3499862666707357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b/>
      <sz val="16"/>
      <color theme="1"/>
      <name val="Arial"/>
      <family val="2"/>
    </font>
    <font>
      <b/>
      <sz val="8"/>
      <color theme="0"/>
      <name val="Arial"/>
      <family val="2"/>
    </font>
    <font>
      <b/>
      <sz val="8"/>
      <color theme="1"/>
      <name val="Arial"/>
      <family val="2"/>
    </font>
    <font>
      <b/>
      <sz val="7"/>
      <color indexed="8"/>
      <name val="Arial"/>
      <family val="2"/>
    </font>
    <font>
      <sz val="7.5"/>
      <color theme="1"/>
      <name val="Arial"/>
      <family val="2"/>
    </font>
    <font>
      <b/>
      <sz val="14"/>
      <color theme="1"/>
      <name val="Arial"/>
      <family val="2"/>
    </font>
    <font>
      <sz val="9"/>
      <color indexed="8"/>
      <name val="Arial"/>
      <family val="2"/>
    </font>
    <font>
      <b/>
      <sz val="11"/>
      <name val="Calibri"/>
      <family val="2"/>
      <scheme val="minor"/>
    </font>
    <font>
      <vertAlign val="superscript"/>
      <sz val="8"/>
      <color theme="1"/>
      <name val="Arial"/>
      <family val="2"/>
    </font>
    <font>
      <b/>
      <sz val="11"/>
      <color rgb="FFFFFF00"/>
      <name val="Calibri"/>
      <family val="2"/>
      <scheme val="minor"/>
    </font>
    <font>
      <b/>
      <sz val="10"/>
      <color theme="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1"/>
      <name val="Calibri"/>
      <family val="2"/>
      <scheme val="minor"/>
    </font>
  </fonts>
  <fills count="4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hair">
        <color rgb="FF0070C0"/>
      </bottom>
      <diagonal/>
    </border>
  </borders>
  <cellStyleXfs count="130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164" fontId="22" fillId="0" borderId="0"/>
    <xf numFmtId="43" fontId="18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18" fillId="0" borderId="0"/>
    <xf numFmtId="0" fontId="22" fillId="0" borderId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34" fillId="0" borderId="0" applyNumberFormat="0" applyFill="0" applyBorder="0" applyAlignment="0" applyProtection="0"/>
    <xf numFmtId="44" fontId="1" fillId="0" borderId="0" applyFont="0" applyFill="0" applyBorder="0" applyAlignment="0" applyProtection="0"/>
  </cellStyleXfs>
  <cellXfs count="588">
    <xf numFmtId="0" fontId="0" fillId="0" borderId="0" xfId="0"/>
    <xf numFmtId="0" fontId="19" fillId="0" borderId="0" xfId="42" applyFont="1" applyProtection="1"/>
    <xf numFmtId="0" fontId="21" fillId="0" borderId="0" xfId="42" applyFont="1" applyAlignment="1" applyProtection="1">
      <alignment vertical="center"/>
    </xf>
    <xf numFmtId="0" fontId="23" fillId="33" borderId="10" xfId="43" applyNumberFormat="1" applyFont="1" applyFill="1" applyBorder="1" applyAlignment="1" applyProtection="1">
      <alignment vertical="center"/>
    </xf>
    <xf numFmtId="0" fontId="23" fillId="33" borderId="11" xfId="43" applyNumberFormat="1" applyFont="1" applyFill="1" applyBorder="1" applyAlignment="1" applyProtection="1">
      <alignment vertical="center"/>
    </xf>
    <xf numFmtId="0" fontId="23" fillId="33" borderId="11" xfId="43" applyNumberFormat="1" applyFont="1" applyFill="1" applyBorder="1" applyAlignment="1" applyProtection="1">
      <alignment horizontal="right" vertical="top"/>
    </xf>
    <xf numFmtId="0" fontId="23" fillId="33" borderId="12" xfId="43" applyNumberFormat="1" applyFont="1" applyFill="1" applyBorder="1" applyAlignment="1" applyProtection="1">
      <alignment vertical="center"/>
    </xf>
    <xf numFmtId="0" fontId="19" fillId="0" borderId="0" xfId="42" applyFont="1" applyBorder="1" applyProtection="1"/>
    <xf numFmtId="49" fontId="23" fillId="33" borderId="0" xfId="44" applyNumberFormat="1" applyFont="1" applyFill="1" applyBorder="1" applyAlignment="1" applyProtection="1">
      <alignment horizontal="center" vertical="top"/>
    </xf>
    <xf numFmtId="0" fontId="19" fillId="33" borderId="0" xfId="42" applyFont="1" applyFill="1" applyBorder="1" applyAlignment="1" applyProtection="1">
      <alignment horizontal="right" vertical="top"/>
    </xf>
    <xf numFmtId="49" fontId="23" fillId="33" borderId="14" xfId="44" applyNumberFormat="1" applyFont="1" applyFill="1" applyBorder="1" applyAlignment="1" applyProtection="1">
      <alignment horizontal="center" vertical="top"/>
    </xf>
    <xf numFmtId="0" fontId="23" fillId="33" borderId="13" xfId="42" applyFont="1" applyFill="1" applyBorder="1" applyAlignment="1" applyProtection="1">
      <alignment vertical="top" wrapText="1"/>
    </xf>
    <xf numFmtId="0" fontId="23" fillId="33" borderId="0" xfId="42" applyFont="1" applyFill="1" applyBorder="1" applyAlignment="1" applyProtection="1">
      <alignment vertical="top"/>
    </xf>
    <xf numFmtId="3" fontId="24" fillId="33" borderId="0" xfId="42" applyNumberFormat="1" applyFont="1" applyFill="1" applyBorder="1" applyAlignment="1" applyProtection="1">
      <alignment vertical="top"/>
    </xf>
    <xf numFmtId="0" fontId="23" fillId="33" borderId="0" xfId="42" applyFont="1" applyFill="1" applyBorder="1" applyAlignment="1" applyProtection="1">
      <alignment vertical="top" wrapText="1"/>
    </xf>
    <xf numFmtId="0" fontId="19" fillId="0" borderId="14" xfId="42" applyFont="1" applyBorder="1" applyProtection="1"/>
    <xf numFmtId="4" fontId="23" fillId="33" borderId="0" xfId="42" applyNumberFormat="1" applyFont="1" applyFill="1" applyBorder="1" applyAlignment="1" applyProtection="1">
      <alignment vertical="top"/>
    </xf>
    <xf numFmtId="3" fontId="23" fillId="33" borderId="14" xfId="42" applyNumberFormat="1" applyFont="1" applyFill="1" applyBorder="1" applyAlignment="1" applyProtection="1">
      <alignment vertical="top"/>
    </xf>
    <xf numFmtId="0" fontId="25" fillId="33" borderId="13" xfId="42" applyFont="1" applyFill="1" applyBorder="1" applyAlignment="1" applyProtection="1">
      <alignment vertical="top" wrapText="1"/>
    </xf>
    <xf numFmtId="0" fontId="25" fillId="33" borderId="0" xfId="42" applyFont="1" applyFill="1" applyBorder="1" applyAlignment="1" applyProtection="1">
      <alignment vertical="top"/>
    </xf>
    <xf numFmtId="0" fontId="25" fillId="33" borderId="0" xfId="42" applyFont="1" applyFill="1" applyBorder="1" applyAlignment="1" applyProtection="1">
      <alignment vertical="top" wrapText="1"/>
    </xf>
    <xf numFmtId="3" fontId="24" fillId="33" borderId="14" xfId="42" applyNumberFormat="1" applyFont="1" applyFill="1" applyBorder="1" applyAlignment="1" applyProtection="1">
      <alignment vertical="top"/>
    </xf>
    <xf numFmtId="4" fontId="24" fillId="33" borderId="0" xfId="42" applyNumberFormat="1" applyFont="1" applyFill="1" applyBorder="1" applyAlignment="1" applyProtection="1">
      <alignment vertical="top"/>
      <protection locked="0"/>
    </xf>
    <xf numFmtId="4" fontId="24" fillId="33" borderId="14" xfId="42" applyNumberFormat="1" applyFont="1" applyFill="1" applyBorder="1" applyAlignment="1" applyProtection="1">
      <alignment vertical="top"/>
      <protection locked="0"/>
    </xf>
    <xf numFmtId="0" fontId="24" fillId="33" borderId="13" xfId="42" applyFont="1" applyFill="1" applyBorder="1" applyAlignment="1" applyProtection="1">
      <alignment vertical="top" wrapText="1"/>
    </xf>
    <xf numFmtId="0" fontId="24" fillId="33" borderId="0" xfId="42" applyFont="1" applyFill="1" applyBorder="1" applyAlignment="1" applyProtection="1">
      <alignment horizontal="left" vertical="top" wrapText="1"/>
    </xf>
    <xf numFmtId="4" fontId="24" fillId="33" borderId="0" xfId="44" applyNumberFormat="1" applyFont="1" applyFill="1" applyBorder="1" applyAlignment="1" applyProtection="1">
      <alignment vertical="top"/>
    </xf>
    <xf numFmtId="0" fontId="26" fillId="33" borderId="0" xfId="42" applyFont="1" applyFill="1" applyBorder="1" applyAlignment="1" applyProtection="1">
      <alignment horizontal="right" vertical="top"/>
    </xf>
    <xf numFmtId="4" fontId="23" fillId="33" borderId="14" xfId="42" applyNumberFormat="1" applyFont="1" applyFill="1" applyBorder="1" applyAlignment="1" applyProtection="1">
      <alignment vertical="top"/>
    </xf>
    <xf numFmtId="0" fontId="23" fillId="33" borderId="0" xfId="42" applyFont="1" applyFill="1" applyBorder="1" applyAlignment="1" applyProtection="1">
      <alignment horizontal="left" vertical="top" wrapText="1"/>
    </xf>
    <xf numFmtId="4" fontId="23" fillId="33" borderId="0" xfId="44" applyNumberFormat="1" applyFont="1" applyFill="1" applyBorder="1" applyAlignment="1" applyProtection="1">
      <alignment vertical="top"/>
    </xf>
    <xf numFmtId="4" fontId="24" fillId="33" borderId="0" xfId="42" applyNumberFormat="1" applyFont="1" applyFill="1" applyBorder="1" applyAlignment="1" applyProtection="1">
      <alignment vertical="top"/>
    </xf>
    <xf numFmtId="4" fontId="24" fillId="33" borderId="14" xfId="42" applyNumberFormat="1" applyFont="1" applyFill="1" applyBorder="1" applyAlignment="1" applyProtection="1">
      <alignment vertical="top"/>
    </xf>
    <xf numFmtId="0" fontId="24" fillId="33" borderId="0" xfId="42" applyFont="1" applyFill="1" applyBorder="1" applyAlignment="1" applyProtection="1">
      <alignment vertical="top" wrapText="1"/>
    </xf>
    <xf numFmtId="4" fontId="24" fillId="33" borderId="14" xfId="44" applyNumberFormat="1" applyFont="1" applyFill="1" applyBorder="1" applyAlignment="1" applyProtection="1">
      <alignment vertical="top"/>
    </xf>
    <xf numFmtId="0" fontId="24" fillId="33" borderId="13" xfId="42" applyFont="1" applyFill="1" applyBorder="1" applyAlignment="1" applyProtection="1">
      <alignment vertical="center" wrapText="1"/>
    </xf>
    <xf numFmtId="0" fontId="24" fillId="33" borderId="0" xfId="42" applyFont="1" applyFill="1" applyBorder="1" applyAlignment="1" applyProtection="1">
      <alignment horizontal="left" vertical="center" wrapText="1"/>
    </xf>
    <xf numFmtId="4" fontId="24" fillId="33" borderId="0" xfId="44" applyNumberFormat="1" applyFont="1" applyFill="1" applyBorder="1" applyAlignment="1" applyProtection="1">
      <alignment vertical="center"/>
    </xf>
    <xf numFmtId="4" fontId="23" fillId="33" borderId="0" xfId="42" applyNumberFormat="1" applyFont="1" applyFill="1" applyBorder="1" applyAlignment="1" applyProtection="1">
      <alignment vertical="center"/>
    </xf>
    <xf numFmtId="4" fontId="23" fillId="33" borderId="14" xfId="44" applyNumberFormat="1" applyFont="1" applyFill="1" applyBorder="1" applyAlignment="1" applyProtection="1">
      <alignment vertical="top"/>
    </xf>
    <xf numFmtId="0" fontId="23" fillId="33" borderId="0" xfId="42" applyFont="1" applyFill="1" applyBorder="1" applyAlignment="1" applyProtection="1">
      <alignment vertical="center" wrapText="1"/>
    </xf>
    <xf numFmtId="3" fontId="24" fillId="33" borderId="0" xfId="44" applyNumberFormat="1" applyFont="1" applyFill="1" applyBorder="1" applyAlignment="1" applyProtection="1">
      <alignment vertical="top"/>
    </xf>
    <xf numFmtId="0" fontId="27" fillId="33" borderId="0" xfId="42" applyFont="1" applyFill="1" applyBorder="1" applyAlignment="1" applyProtection="1">
      <alignment vertical="center" wrapText="1"/>
    </xf>
    <xf numFmtId="0" fontId="24" fillId="33" borderId="0" xfId="42" applyFont="1" applyFill="1" applyBorder="1" applyAlignment="1" applyProtection="1">
      <alignment vertical="top"/>
    </xf>
    <xf numFmtId="0" fontId="24" fillId="33" borderId="0" xfId="42" applyFont="1" applyFill="1" applyBorder="1" applyAlignment="1" applyProtection="1">
      <alignment horizontal="left" vertical="top"/>
    </xf>
    <xf numFmtId="0" fontId="19" fillId="33" borderId="15" xfId="42" applyFont="1" applyFill="1" applyBorder="1" applyAlignment="1" applyProtection="1">
      <alignment vertical="top"/>
    </xf>
    <xf numFmtId="0" fontId="19" fillId="33" borderId="16" xfId="42" applyFont="1" applyFill="1" applyBorder="1" applyAlignment="1" applyProtection="1">
      <alignment vertical="top"/>
    </xf>
    <xf numFmtId="0" fontId="19" fillId="33" borderId="16" xfId="42" applyFont="1" applyFill="1" applyBorder="1" applyAlignment="1" applyProtection="1">
      <alignment horizontal="right" vertical="top"/>
    </xf>
    <xf numFmtId="0" fontId="19" fillId="33" borderId="17" xfId="42" applyFont="1" applyFill="1" applyBorder="1" applyAlignment="1" applyProtection="1">
      <alignment vertical="top"/>
    </xf>
    <xf numFmtId="0" fontId="24" fillId="33" borderId="0" xfId="42" applyFont="1" applyFill="1" applyBorder="1" applyProtection="1"/>
    <xf numFmtId="43" fontId="24" fillId="33" borderId="0" xfId="44" applyFont="1" applyFill="1" applyBorder="1" applyProtection="1"/>
    <xf numFmtId="0" fontId="24" fillId="33" borderId="0" xfId="42" applyFont="1" applyFill="1" applyBorder="1" applyAlignment="1" applyProtection="1">
      <alignment vertical="center"/>
    </xf>
    <xf numFmtId="4" fontId="19" fillId="0" borderId="0" xfId="42" applyNumberFormat="1" applyFont="1" applyProtection="1"/>
    <xf numFmtId="165" fontId="19" fillId="0" borderId="0" xfId="42" applyNumberFormat="1" applyFont="1" applyProtection="1"/>
    <xf numFmtId="0" fontId="28" fillId="0" borderId="0" xfId="42" applyFont="1"/>
    <xf numFmtId="0" fontId="23" fillId="0" borderId="10" xfId="42" applyFont="1" applyFill="1" applyBorder="1" applyAlignment="1" applyProtection="1">
      <alignment horizontal="center"/>
    </xf>
    <xf numFmtId="0" fontId="23" fillId="0" borderId="11" xfId="42" applyFont="1" applyFill="1" applyBorder="1" applyAlignment="1" applyProtection="1">
      <alignment horizontal="center"/>
    </xf>
    <xf numFmtId="0" fontId="28" fillId="0" borderId="0" xfId="42" applyFont="1" applyFill="1"/>
    <xf numFmtId="0" fontId="19" fillId="0" borderId="14" xfId="42" applyFont="1" applyBorder="1" applyAlignment="1">
      <alignment horizontal="justify" vertical="center" wrapText="1"/>
    </xf>
    <xf numFmtId="165" fontId="23" fillId="33" borderId="0" xfId="44" applyNumberFormat="1" applyFont="1" applyFill="1" applyBorder="1" applyAlignment="1" applyProtection="1">
      <alignment vertical="center"/>
      <protection locked="0"/>
    </xf>
    <xf numFmtId="165" fontId="23" fillId="33" borderId="14" xfId="44" applyNumberFormat="1" applyFont="1" applyFill="1" applyBorder="1" applyAlignment="1" applyProtection="1">
      <alignment vertical="center"/>
      <protection locked="0"/>
    </xf>
    <xf numFmtId="0" fontId="28" fillId="0" borderId="0" xfId="42" applyFont="1" applyAlignment="1">
      <alignment vertical="center"/>
    </xf>
    <xf numFmtId="165" fontId="24" fillId="33" borderId="0" xfId="44" applyNumberFormat="1" applyFont="1" applyFill="1" applyBorder="1" applyAlignment="1" applyProtection="1">
      <alignment vertical="top"/>
      <protection locked="0"/>
    </xf>
    <xf numFmtId="165" fontId="24" fillId="33" borderId="14" xfId="44" applyNumberFormat="1" applyFont="1" applyFill="1" applyBorder="1" applyAlignment="1" applyProtection="1">
      <alignment vertical="top"/>
      <protection locked="0"/>
    </xf>
    <xf numFmtId="165" fontId="24" fillId="0" borderId="0" xfId="44" applyNumberFormat="1" applyFont="1" applyFill="1" applyBorder="1" applyAlignment="1" applyProtection="1">
      <alignment vertical="top"/>
      <protection locked="0"/>
    </xf>
    <xf numFmtId="165" fontId="24" fillId="0" borderId="14" xfId="44" applyNumberFormat="1" applyFont="1" applyFill="1" applyBorder="1" applyAlignment="1" applyProtection="1">
      <alignment vertical="top"/>
      <protection locked="0"/>
    </xf>
    <xf numFmtId="165" fontId="23" fillId="0" borderId="0" xfId="44" applyNumberFormat="1" applyFont="1" applyFill="1" applyBorder="1" applyAlignment="1" applyProtection="1">
      <protection locked="0"/>
    </xf>
    <xf numFmtId="165" fontId="23" fillId="0" borderId="14" xfId="44" applyNumberFormat="1" applyFont="1" applyFill="1" applyBorder="1" applyAlignment="1" applyProtection="1">
      <protection locked="0"/>
    </xf>
    <xf numFmtId="165" fontId="23" fillId="0" borderId="0" xfId="44" applyNumberFormat="1" applyFont="1" applyFill="1" applyBorder="1" applyAlignment="1" applyProtection="1">
      <alignment vertical="top"/>
      <protection locked="0"/>
    </xf>
    <xf numFmtId="165" fontId="23" fillId="0" borderId="14" xfId="44" applyNumberFormat="1" applyFont="1" applyFill="1" applyBorder="1" applyAlignment="1" applyProtection="1">
      <alignment vertical="top"/>
      <protection locked="0"/>
    </xf>
    <xf numFmtId="165" fontId="23" fillId="33" borderId="0" xfId="44" applyNumberFormat="1" applyFont="1" applyFill="1" applyBorder="1" applyAlignment="1" applyProtection="1">
      <protection locked="0"/>
    </xf>
    <xf numFmtId="165" fontId="23" fillId="33" borderId="14" xfId="44" applyNumberFormat="1" applyFont="1" applyFill="1" applyBorder="1" applyAlignment="1" applyProtection="1">
      <protection locked="0"/>
    </xf>
    <xf numFmtId="0" fontId="19" fillId="0" borderId="13" xfId="42" applyFont="1" applyFill="1" applyBorder="1" applyAlignment="1">
      <alignment horizontal="justify" vertical="center" wrapText="1"/>
    </xf>
    <xf numFmtId="165" fontId="23" fillId="33" borderId="0" xfId="44" applyNumberFormat="1" applyFont="1" applyFill="1" applyBorder="1" applyAlignment="1" applyProtection="1">
      <alignment vertical="top"/>
      <protection locked="0"/>
    </xf>
    <xf numFmtId="165" fontId="23" fillId="33" borderId="14" xfId="44" applyNumberFormat="1" applyFont="1" applyFill="1" applyBorder="1" applyAlignment="1" applyProtection="1">
      <alignment vertical="top"/>
      <protection locked="0"/>
    </xf>
    <xf numFmtId="43" fontId="19" fillId="0" borderId="14" xfId="44" applyFont="1" applyBorder="1" applyAlignment="1">
      <alignment horizontal="justify" vertical="center" wrapText="1"/>
    </xf>
    <xf numFmtId="0" fontId="28" fillId="0" borderId="15" xfId="42" applyFont="1" applyBorder="1"/>
    <xf numFmtId="0" fontId="28" fillId="0" borderId="16" xfId="42" applyFont="1" applyBorder="1"/>
    <xf numFmtId="0" fontId="28" fillId="0" borderId="17" xfId="42" applyFont="1" applyBorder="1"/>
    <xf numFmtId="0" fontId="28" fillId="0" borderId="0" xfId="42" applyFont="1" applyBorder="1"/>
    <xf numFmtId="4" fontId="28" fillId="0" borderId="0" xfId="42" applyNumberFormat="1" applyFont="1" applyBorder="1"/>
    <xf numFmtId="4" fontId="28" fillId="0" borderId="0" xfId="42" applyNumberFormat="1" applyFont="1"/>
    <xf numFmtId="0" fontId="31" fillId="0" borderId="0" xfId="0" applyFont="1"/>
    <xf numFmtId="0" fontId="1" fillId="0" borderId="0" xfId="45"/>
    <xf numFmtId="43" fontId="0" fillId="0" borderId="0" xfId="46" applyFont="1"/>
    <xf numFmtId="0" fontId="1" fillId="0" borderId="0" xfId="45" applyBorder="1"/>
    <xf numFmtId="0" fontId="32" fillId="34" borderId="20" xfId="45" applyFont="1" applyFill="1" applyBorder="1" applyAlignment="1">
      <alignment horizontal="center" vertical="center"/>
    </xf>
    <xf numFmtId="0" fontId="33" fillId="35" borderId="10" xfId="45" applyFont="1" applyFill="1" applyBorder="1" applyAlignment="1">
      <alignment vertical="center"/>
    </xf>
    <xf numFmtId="0" fontId="33" fillId="35" borderId="11" xfId="45" applyFont="1" applyFill="1" applyBorder="1" applyAlignment="1">
      <alignment vertical="center"/>
    </xf>
    <xf numFmtId="4" fontId="33" fillId="35" borderId="11" xfId="45" applyNumberFormat="1" applyFont="1" applyFill="1" applyBorder="1" applyAlignment="1">
      <alignment horizontal="right" vertical="center"/>
    </xf>
    <xf numFmtId="4" fontId="33" fillId="35" borderId="12" xfId="45" applyNumberFormat="1" applyFont="1" applyFill="1" applyBorder="1" applyAlignment="1">
      <alignment horizontal="right" vertical="center"/>
    </xf>
    <xf numFmtId="4" fontId="19" fillId="0" borderId="0" xfId="46" applyNumberFormat="1" applyFont="1" applyFill="1" applyBorder="1" applyAlignment="1">
      <alignment horizontal="right" vertical="center"/>
    </xf>
    <xf numFmtId="4" fontId="19" fillId="0" borderId="14" xfId="46" applyNumberFormat="1" applyFont="1" applyFill="1" applyBorder="1" applyAlignment="1">
      <alignment horizontal="right" vertical="center"/>
    </xf>
    <xf numFmtId="43" fontId="19" fillId="0" borderId="13" xfId="46" applyFont="1" applyFill="1" applyBorder="1" applyAlignment="1">
      <alignment horizontal="justify" vertical="center"/>
    </xf>
    <xf numFmtId="4" fontId="26" fillId="0" borderId="0" xfId="46" applyNumberFormat="1" applyFont="1" applyFill="1" applyBorder="1" applyAlignment="1">
      <alignment horizontal="right" vertical="center"/>
    </xf>
    <xf numFmtId="43" fontId="19" fillId="0" borderId="0" xfId="46" applyFont="1" applyFill="1" applyBorder="1" applyAlignment="1">
      <alignment horizontal="justify" vertical="center"/>
    </xf>
    <xf numFmtId="4" fontId="30" fillId="0" borderId="0" xfId="46" applyNumberFormat="1" applyFont="1" applyFill="1" applyBorder="1" applyAlignment="1">
      <alignment horizontal="right" vertical="center" wrapText="1"/>
    </xf>
    <xf numFmtId="43" fontId="19" fillId="0" borderId="13" xfId="46" applyFont="1" applyFill="1" applyBorder="1" applyAlignment="1">
      <alignment vertical="center"/>
    </xf>
    <xf numFmtId="43" fontId="19" fillId="0" borderId="0" xfId="46" applyFont="1" applyFill="1" applyBorder="1" applyAlignment="1">
      <alignment vertical="center"/>
    </xf>
    <xf numFmtId="4" fontId="30" fillId="0" borderId="0" xfId="46" applyNumberFormat="1" applyFont="1" applyFill="1" applyBorder="1" applyAlignment="1">
      <alignment horizontal="right" vertical="center"/>
    </xf>
    <xf numFmtId="0" fontId="1" fillId="0" borderId="0" xfId="45" applyAlignment="1"/>
    <xf numFmtId="165" fontId="28" fillId="0" borderId="0" xfId="42" applyNumberFormat="1" applyFont="1"/>
    <xf numFmtId="0" fontId="18" fillId="0" borderId="0" xfId="120"/>
    <xf numFmtId="0" fontId="36" fillId="0" borderId="10" xfId="121" applyFont="1" applyFill="1" applyBorder="1" applyAlignment="1">
      <alignment horizontal="center" vertical="center"/>
    </xf>
    <xf numFmtId="0" fontId="37" fillId="0" borderId="11" xfId="121" applyFont="1" applyFill="1" applyBorder="1" applyAlignment="1">
      <alignment horizontal="center" vertical="center"/>
    </xf>
    <xf numFmtId="0" fontId="37" fillId="0" borderId="12" xfId="121" applyFont="1" applyFill="1" applyBorder="1" applyAlignment="1">
      <alignment horizontal="center" vertical="center"/>
    </xf>
    <xf numFmtId="0" fontId="38" fillId="35" borderId="13" xfId="120" applyFont="1" applyFill="1" applyBorder="1" applyAlignment="1">
      <alignment horizontal="justify" vertical="center" wrapText="1"/>
    </xf>
    <xf numFmtId="4" fontId="38" fillId="35" borderId="0" xfId="120" applyNumberFormat="1" applyFont="1" applyFill="1" applyBorder="1" applyAlignment="1">
      <alignment horizontal="right" wrapText="1"/>
    </xf>
    <xf numFmtId="4" fontId="38" fillId="35" borderId="14" xfId="120" applyNumberFormat="1" applyFont="1" applyFill="1" applyBorder="1" applyAlignment="1">
      <alignment horizontal="right" wrapText="1"/>
    </xf>
    <xf numFmtId="0" fontId="38" fillId="35" borderId="13" xfId="120" applyFont="1" applyFill="1" applyBorder="1" applyAlignment="1">
      <alignment horizontal="justify" wrapText="1"/>
    </xf>
    <xf numFmtId="4" fontId="38" fillId="0" borderId="0" xfId="120" applyNumberFormat="1" applyFont="1" applyFill="1" applyBorder="1" applyAlignment="1">
      <alignment horizontal="right" vertical="center" wrapText="1"/>
    </xf>
    <xf numFmtId="0" fontId="18" fillId="0" borderId="0" xfId="120" applyBorder="1"/>
    <xf numFmtId="0" fontId="1" fillId="0" borderId="0" xfId="124"/>
    <xf numFmtId="0" fontId="18" fillId="0" borderId="0" xfId="124" applyFont="1"/>
    <xf numFmtId="166" fontId="36" fillId="36" borderId="21" xfId="125" applyNumberFormat="1" applyFont="1" applyFill="1" applyBorder="1" applyAlignment="1">
      <alignment horizontal="center" vertical="center" wrapText="1"/>
    </xf>
    <xf numFmtId="0" fontId="24" fillId="33" borderId="0" xfId="124" applyFont="1" applyFill="1" applyBorder="1" applyAlignment="1">
      <alignment vertical="top"/>
    </xf>
    <xf numFmtId="0" fontId="24" fillId="33" borderId="0" xfId="42" applyFont="1" applyFill="1" applyBorder="1" applyAlignment="1" applyProtection="1">
      <alignment horizontal="left" vertical="top" wrapText="1"/>
    </xf>
    <xf numFmtId="0" fontId="23" fillId="33" borderId="0" xfId="42" applyFont="1" applyFill="1" applyBorder="1" applyAlignment="1" applyProtection="1">
      <alignment horizontal="left" vertical="top" wrapText="1"/>
    </xf>
    <xf numFmtId="0" fontId="24" fillId="33" borderId="0" xfId="42" applyFont="1" applyFill="1" applyBorder="1" applyAlignment="1" applyProtection="1">
      <alignment horizontal="left" vertical="center" wrapText="1"/>
    </xf>
    <xf numFmtId="0" fontId="19" fillId="0" borderId="13" xfId="42" applyFont="1" applyBorder="1" applyAlignment="1">
      <alignment horizontal="justify" vertical="center" wrapText="1"/>
    </xf>
    <xf numFmtId="0" fontId="19" fillId="0" borderId="0" xfId="42" applyFont="1" applyBorder="1" applyAlignment="1">
      <alignment horizontal="justify" vertical="center" wrapText="1"/>
    </xf>
    <xf numFmtId="4" fontId="26" fillId="0" borderId="14" xfId="46" applyNumberFormat="1" applyFont="1" applyFill="1" applyBorder="1" applyAlignment="1">
      <alignment horizontal="right" vertical="center"/>
    </xf>
    <xf numFmtId="4" fontId="30" fillId="0" borderId="14" xfId="46" applyNumberFormat="1" applyFont="1" applyFill="1" applyBorder="1" applyAlignment="1">
      <alignment horizontal="right" vertical="center"/>
    </xf>
    <xf numFmtId="3" fontId="23" fillId="33" borderId="0" xfId="42" applyNumberFormat="1" applyFont="1" applyFill="1" applyBorder="1" applyAlignment="1" applyProtection="1">
      <alignment vertical="top"/>
    </xf>
    <xf numFmtId="0" fontId="19" fillId="33" borderId="0" xfId="42" applyFont="1" applyFill="1" applyBorder="1" applyAlignment="1" applyProtection="1">
      <alignment vertical="top"/>
    </xf>
    <xf numFmtId="0" fontId="19" fillId="0" borderId="0" xfId="0" applyFont="1"/>
    <xf numFmtId="0" fontId="19" fillId="0" borderId="0" xfId="0" applyFont="1" applyFill="1"/>
    <xf numFmtId="0" fontId="26" fillId="0" borderId="0" xfId="0" applyFont="1"/>
    <xf numFmtId="0" fontId="50" fillId="0" borderId="0" xfId="0" applyFont="1" applyAlignment="1">
      <alignment vertical="center"/>
    </xf>
    <xf numFmtId="0" fontId="19" fillId="0" borderId="10" xfId="0" applyFont="1" applyBorder="1"/>
    <xf numFmtId="0" fontId="19" fillId="0" borderId="11" xfId="0" applyFont="1" applyBorder="1"/>
    <xf numFmtId="0" fontId="19" fillId="0" borderId="12" xfId="0" applyFont="1" applyBorder="1"/>
    <xf numFmtId="0" fontId="19" fillId="0" borderId="22" xfId="0" applyFont="1" applyBorder="1"/>
    <xf numFmtId="168" fontId="19" fillId="0" borderId="22" xfId="47" applyNumberFormat="1" applyFont="1" applyFill="1" applyBorder="1"/>
    <xf numFmtId="0" fontId="26" fillId="0" borderId="13" xfId="0" applyFont="1" applyBorder="1"/>
    <xf numFmtId="0" fontId="19" fillId="0" borderId="0" xfId="0" applyFont="1" applyBorder="1"/>
    <xf numFmtId="0" fontId="19" fillId="0" borderId="14" xfId="0" applyFont="1" applyBorder="1"/>
    <xf numFmtId="0" fontId="19" fillId="0" borderId="13" xfId="0" applyFont="1" applyBorder="1"/>
    <xf numFmtId="0" fontId="19" fillId="0" borderId="23" xfId="0" applyFont="1" applyBorder="1"/>
    <xf numFmtId="43" fontId="19" fillId="0" borderId="23" xfId="47" applyFont="1" applyFill="1" applyBorder="1"/>
    <xf numFmtId="0" fontId="26" fillId="0" borderId="0" xfId="0" applyFont="1" applyBorder="1"/>
    <xf numFmtId="0" fontId="19" fillId="0" borderId="23" xfId="0" applyFont="1" applyFill="1" applyBorder="1"/>
    <xf numFmtId="43" fontId="19" fillId="0" borderId="0" xfId="47" applyFont="1"/>
    <xf numFmtId="0" fontId="43" fillId="0" borderId="23" xfId="0" applyFont="1" applyBorder="1"/>
    <xf numFmtId="43" fontId="19" fillId="0" borderId="23" xfId="47" applyFont="1" applyBorder="1"/>
    <xf numFmtId="43" fontId="19" fillId="0" borderId="0" xfId="0" applyNumberFormat="1" applyFont="1" applyFill="1"/>
    <xf numFmtId="43" fontId="19" fillId="0" borderId="0" xfId="0" applyNumberFormat="1" applyFont="1"/>
    <xf numFmtId="0" fontId="30" fillId="0" borderId="0" xfId="0" applyFont="1" applyBorder="1"/>
    <xf numFmtId="43" fontId="26" fillId="0" borderId="23" xfId="47" applyFont="1" applyFill="1" applyBorder="1"/>
    <xf numFmtId="43" fontId="26" fillId="0" borderId="23" xfId="47" applyFont="1" applyBorder="1"/>
    <xf numFmtId="169" fontId="19" fillId="0" borderId="0" xfId="0" applyNumberFormat="1" applyFont="1"/>
    <xf numFmtId="43" fontId="19" fillId="0" borderId="0" xfId="47" applyFont="1" applyFill="1"/>
    <xf numFmtId="168" fontId="19" fillId="0" borderId="23" xfId="47" applyNumberFormat="1" applyFont="1" applyBorder="1"/>
    <xf numFmtId="170" fontId="26" fillId="0" borderId="23" xfId="47" applyNumberFormat="1" applyFont="1" applyFill="1" applyBorder="1"/>
    <xf numFmtId="0" fontId="32" fillId="38" borderId="13" xfId="0" applyFont="1" applyFill="1" applyBorder="1"/>
    <xf numFmtId="0" fontId="27" fillId="38" borderId="0" xfId="0" applyFont="1" applyFill="1" applyBorder="1"/>
    <xf numFmtId="0" fontId="27" fillId="38" borderId="14" xfId="0" applyFont="1" applyFill="1" applyBorder="1"/>
    <xf numFmtId="0" fontId="27" fillId="38" borderId="13" xfId="0" applyFont="1" applyFill="1" applyBorder="1"/>
    <xf numFmtId="0" fontId="27" fillId="38" borderId="23" xfId="0" applyFont="1" applyFill="1" applyBorder="1"/>
    <xf numFmtId="170" fontId="32" fillId="38" borderId="23" xfId="47" applyNumberFormat="1" applyFont="1" applyFill="1" applyBorder="1"/>
    <xf numFmtId="39" fontId="51" fillId="0" borderId="0" xfId="0" applyNumberFormat="1" applyFont="1" applyAlignment="1">
      <alignment horizontal="right" vertical="top" wrapText="1"/>
    </xf>
    <xf numFmtId="171" fontId="19" fillId="0" borderId="0" xfId="0" applyNumberFormat="1" applyFont="1" applyFill="1"/>
    <xf numFmtId="0" fontId="19" fillId="0" borderId="15" xfId="0" applyFont="1" applyBorder="1"/>
    <xf numFmtId="0" fontId="19" fillId="0" borderId="16" xfId="0" applyFont="1" applyBorder="1"/>
    <xf numFmtId="0" fontId="19" fillId="0" borderId="17" xfId="0" applyFont="1" applyBorder="1"/>
    <xf numFmtId="0" fontId="19" fillId="0" borderId="24" xfId="0" applyFont="1" applyBorder="1"/>
    <xf numFmtId="43" fontId="19" fillId="0" borderId="24" xfId="47" applyFont="1" applyFill="1" applyBorder="1"/>
    <xf numFmtId="43" fontId="19" fillId="0" borderId="24" xfId="47" applyFont="1" applyBorder="1"/>
    <xf numFmtId="43" fontId="19" fillId="0" borderId="16" xfId="47" applyFont="1" applyFill="1" applyBorder="1"/>
    <xf numFmtId="172" fontId="19" fillId="0" borderId="0" xfId="0" applyNumberFormat="1" applyFont="1"/>
    <xf numFmtId="0" fontId="1" fillId="0" borderId="0" xfId="126"/>
    <xf numFmtId="0" fontId="19" fillId="33" borderId="0" xfId="126" applyFont="1" applyFill="1" applyBorder="1"/>
    <xf numFmtId="0" fontId="32" fillId="33" borderId="0" xfId="126" applyFont="1" applyFill="1" applyBorder="1"/>
    <xf numFmtId="0" fontId="23" fillId="33" borderId="10" xfId="43" applyNumberFormat="1" applyFont="1" applyFill="1" applyBorder="1" applyAlignment="1">
      <alignment vertical="center"/>
    </xf>
    <xf numFmtId="0" fontId="23" fillId="33" borderId="11" xfId="43" applyNumberFormat="1" applyFont="1" applyFill="1" applyBorder="1" applyAlignment="1">
      <alignment vertical="center"/>
    </xf>
    <xf numFmtId="0" fontId="23" fillId="33" borderId="22" xfId="43" applyNumberFormat="1" applyFont="1" applyFill="1" applyBorder="1" applyAlignment="1">
      <alignment vertical="center"/>
    </xf>
    <xf numFmtId="0" fontId="23" fillId="33" borderId="12" xfId="43" applyNumberFormat="1" applyFont="1" applyFill="1" applyBorder="1" applyAlignment="1">
      <alignment vertical="center"/>
    </xf>
    <xf numFmtId="0" fontId="1" fillId="0" borderId="0" xfId="126" applyBorder="1"/>
    <xf numFmtId="3" fontId="26" fillId="33" borderId="23" xfId="126" applyNumberFormat="1" applyFont="1" applyFill="1" applyBorder="1" applyAlignment="1">
      <alignment vertical="top"/>
    </xf>
    <xf numFmtId="3" fontId="26" fillId="33" borderId="0" xfId="126" applyNumberFormat="1" applyFont="1" applyFill="1" applyBorder="1" applyAlignment="1">
      <alignment vertical="top"/>
    </xf>
    <xf numFmtId="0" fontId="26" fillId="33" borderId="14" xfId="126" applyFont="1" applyFill="1" applyBorder="1" applyAlignment="1">
      <alignment vertical="top"/>
    </xf>
    <xf numFmtId="0" fontId="1" fillId="0" borderId="13" xfId="126" applyBorder="1"/>
    <xf numFmtId="0" fontId="26" fillId="33" borderId="0" xfId="126" applyFont="1" applyFill="1" applyBorder="1" applyAlignment="1">
      <alignment vertical="top"/>
    </xf>
    <xf numFmtId="0" fontId="30" fillId="33" borderId="13" xfId="126" applyFont="1" applyFill="1" applyBorder="1" applyAlignment="1">
      <alignment vertical="top"/>
    </xf>
    <xf numFmtId="4" fontId="26" fillId="33" borderId="23" xfId="127" applyNumberFormat="1" applyFont="1" applyFill="1" applyBorder="1" applyAlignment="1">
      <alignment vertical="top"/>
    </xf>
    <xf numFmtId="4" fontId="26" fillId="33" borderId="0" xfId="127" applyNumberFormat="1" applyFont="1" applyFill="1" applyBorder="1" applyAlignment="1">
      <alignment vertical="top"/>
    </xf>
    <xf numFmtId="0" fontId="30" fillId="33" borderId="14" xfId="126" applyFont="1" applyFill="1" applyBorder="1" applyAlignment="1">
      <alignment vertical="top"/>
    </xf>
    <xf numFmtId="0" fontId="19" fillId="33" borderId="13" xfId="126" applyFont="1" applyFill="1" applyBorder="1" applyAlignment="1">
      <alignment vertical="top"/>
    </xf>
    <xf numFmtId="0" fontId="19" fillId="33" borderId="0" xfId="126" applyFont="1" applyFill="1" applyBorder="1" applyAlignment="1">
      <alignment vertical="top"/>
    </xf>
    <xf numFmtId="4" fontId="19" fillId="33" borderId="23" xfId="126" applyNumberFormat="1" applyFont="1" applyFill="1" applyBorder="1" applyAlignment="1">
      <alignment vertical="top"/>
    </xf>
    <xf numFmtId="4" fontId="19" fillId="33" borderId="0" xfId="126" applyNumberFormat="1" applyFont="1" applyFill="1" applyBorder="1" applyAlignment="1">
      <alignment vertical="top"/>
    </xf>
    <xf numFmtId="0" fontId="19" fillId="33" borderId="14" xfId="126" applyFont="1" applyFill="1" applyBorder="1" applyAlignment="1">
      <alignment vertical="top"/>
    </xf>
    <xf numFmtId="4" fontId="24" fillId="33" borderId="23" xfId="127" applyNumberFormat="1" applyFont="1" applyFill="1" applyBorder="1" applyAlignment="1" applyProtection="1">
      <alignment vertical="top"/>
      <protection locked="0"/>
    </xf>
    <xf numFmtId="4" fontId="24" fillId="33" borderId="23" xfId="127" applyNumberFormat="1" applyFont="1" applyFill="1" applyBorder="1" applyAlignment="1">
      <alignment vertical="top"/>
    </xf>
    <xf numFmtId="4" fontId="24" fillId="33" borderId="0" xfId="127" applyNumberFormat="1" applyFont="1" applyFill="1" applyBorder="1" applyAlignment="1">
      <alignment vertical="top"/>
    </xf>
    <xf numFmtId="0" fontId="19" fillId="33" borderId="0" xfId="126" applyFont="1" applyFill="1" applyBorder="1" applyAlignment="1">
      <alignment horizontal="left" vertical="top"/>
    </xf>
    <xf numFmtId="4" fontId="19" fillId="33" borderId="23" xfId="127" applyNumberFormat="1" applyFont="1" applyFill="1" applyBorder="1" applyAlignment="1">
      <alignment vertical="top"/>
    </xf>
    <xf numFmtId="4" fontId="19" fillId="33" borderId="0" xfId="127" applyNumberFormat="1" applyFont="1" applyFill="1" applyBorder="1" applyAlignment="1">
      <alignment vertical="top"/>
    </xf>
    <xf numFmtId="0" fontId="26" fillId="33" borderId="13" xfId="126" applyFont="1" applyFill="1" applyBorder="1" applyAlignment="1">
      <alignment vertical="top"/>
    </xf>
    <xf numFmtId="0" fontId="19" fillId="33" borderId="15" xfId="126" applyFont="1" applyFill="1" applyBorder="1" applyAlignment="1">
      <alignment vertical="top"/>
    </xf>
    <xf numFmtId="0" fontId="19" fillId="33" borderId="16" xfId="126" applyFont="1" applyFill="1" applyBorder="1" applyAlignment="1">
      <alignment vertical="top"/>
    </xf>
    <xf numFmtId="0" fontId="19" fillId="33" borderId="24" xfId="126" applyFont="1" applyFill="1" applyBorder="1" applyAlignment="1">
      <alignment vertical="top"/>
    </xf>
    <xf numFmtId="0" fontId="19" fillId="33" borderId="17" xfId="126" applyFont="1" applyFill="1" applyBorder="1" applyAlignment="1">
      <alignment vertical="top"/>
    </xf>
    <xf numFmtId="0" fontId="39" fillId="37" borderId="22" xfId="126" applyFont="1" applyFill="1" applyBorder="1" applyAlignment="1">
      <alignment horizontal="center" vertical="center" wrapText="1"/>
    </xf>
    <xf numFmtId="0" fontId="39" fillId="37" borderId="22" xfId="121" applyFont="1" applyFill="1" applyBorder="1" applyAlignment="1">
      <alignment horizontal="center" vertical="center" wrapText="1"/>
    </xf>
    <xf numFmtId="0" fontId="39" fillId="37" borderId="0" xfId="121" applyFont="1" applyFill="1" applyBorder="1" applyAlignment="1">
      <alignment horizontal="center" vertical="center" wrapText="1"/>
    </xf>
    <xf numFmtId="0" fontId="39" fillId="37" borderId="14" xfId="121" applyFont="1" applyFill="1" applyBorder="1" applyAlignment="1">
      <alignment horizontal="center" vertical="center" wrapText="1"/>
    </xf>
    <xf numFmtId="0" fontId="39" fillId="37" borderId="23" xfId="126" applyFont="1" applyFill="1" applyBorder="1" applyAlignment="1">
      <alignment horizontal="center" vertical="center" wrapText="1"/>
    </xf>
    <xf numFmtId="0" fontId="39" fillId="37" borderId="23" xfId="121" applyFont="1" applyFill="1" applyBorder="1" applyAlignment="1">
      <alignment horizontal="center" vertical="center" wrapText="1"/>
    </xf>
    <xf numFmtId="4" fontId="26" fillId="33" borderId="14" xfId="127" applyNumberFormat="1" applyFont="1" applyFill="1" applyBorder="1" applyAlignment="1">
      <alignment vertical="top"/>
    </xf>
    <xf numFmtId="4" fontId="1" fillId="0" borderId="0" xfId="126" applyNumberFormat="1"/>
    <xf numFmtId="0" fontId="23" fillId="0" borderId="11" xfId="42" applyFont="1" applyFill="1" applyBorder="1" applyAlignment="1" applyProtection="1">
      <alignment horizontal="center" wrapText="1"/>
    </xf>
    <xf numFmtId="0" fontId="23" fillId="0" borderId="12" xfId="42" applyFont="1" applyFill="1" applyBorder="1" applyAlignment="1" applyProtection="1">
      <alignment horizontal="center" wrapText="1"/>
    </xf>
    <xf numFmtId="0" fontId="23" fillId="0" borderId="0" xfId="42" applyFont="1" applyFill="1" applyBorder="1" applyAlignment="1" applyProtection="1">
      <alignment horizontal="center" wrapText="1"/>
    </xf>
    <xf numFmtId="0" fontId="23" fillId="0" borderId="14" xfId="42" applyFont="1" applyFill="1" applyBorder="1" applyAlignment="1" applyProtection="1">
      <alignment horizontal="center" wrapText="1"/>
    </xf>
    <xf numFmtId="4" fontId="24" fillId="33" borderId="0" xfId="0" applyNumberFormat="1" applyFont="1" applyFill="1" applyBorder="1" applyAlignment="1" applyProtection="1">
      <alignment vertical="top"/>
      <protection locked="0"/>
    </xf>
    <xf numFmtId="4" fontId="24" fillId="33" borderId="0" xfId="0" applyNumberFormat="1" applyFont="1" applyFill="1" applyBorder="1" applyAlignment="1" applyProtection="1">
      <alignment vertical="center"/>
      <protection locked="0"/>
    </xf>
    <xf numFmtId="4" fontId="24" fillId="33" borderId="14" xfId="0" applyNumberFormat="1" applyFont="1" applyFill="1" applyBorder="1" applyAlignment="1" applyProtection="1">
      <alignment vertical="top"/>
      <protection locked="0"/>
    </xf>
    <xf numFmtId="4" fontId="24" fillId="33" borderId="14" xfId="0" applyNumberFormat="1" applyFont="1" applyFill="1" applyBorder="1" applyAlignment="1" applyProtection="1">
      <alignment vertical="center"/>
      <protection locked="0"/>
    </xf>
    <xf numFmtId="4" fontId="24" fillId="0" borderId="14" xfId="0" applyNumberFormat="1" applyFont="1" applyFill="1" applyBorder="1" applyAlignment="1" applyProtection="1">
      <alignment vertical="top"/>
      <protection locked="0"/>
    </xf>
    <xf numFmtId="39" fontId="54" fillId="0" borderId="14" xfId="0" applyNumberFormat="1" applyFont="1" applyBorder="1" applyAlignment="1">
      <alignment horizontal="right" vertical="top" wrapText="1"/>
    </xf>
    <xf numFmtId="4" fontId="23" fillId="33" borderId="23" xfId="127" applyNumberFormat="1" applyFont="1" applyFill="1" applyBorder="1" applyAlignment="1" applyProtection="1">
      <alignment vertical="top"/>
      <protection locked="0"/>
    </xf>
    <xf numFmtId="43" fontId="19" fillId="39" borderId="0" xfId="47" applyFont="1" applyFill="1"/>
    <xf numFmtId="0" fontId="19" fillId="39" borderId="0" xfId="0" applyFont="1" applyFill="1"/>
    <xf numFmtId="0" fontId="44" fillId="33" borderId="10" xfId="124" applyFont="1" applyFill="1" applyBorder="1" applyAlignment="1">
      <alignment horizontal="left" vertical="top"/>
    </xf>
    <xf numFmtId="0" fontId="45" fillId="33" borderId="12" xfId="124" applyFont="1" applyFill="1" applyBorder="1" applyAlignment="1">
      <alignment vertical="top" wrapText="1"/>
    </xf>
    <xf numFmtId="0" fontId="45" fillId="33" borderId="22" xfId="124" applyFont="1" applyFill="1" applyBorder="1" applyAlignment="1">
      <alignment vertical="top"/>
    </xf>
    <xf numFmtId="167" fontId="46" fillId="33" borderId="22" xfId="125" applyNumberFormat="1" applyFont="1" applyFill="1" applyBorder="1" applyAlignment="1" applyProtection="1">
      <alignment vertical="top"/>
      <protection locked="0"/>
    </xf>
    <xf numFmtId="0" fontId="46" fillId="33" borderId="22" xfId="124" applyFont="1" applyFill="1" applyBorder="1" applyAlignment="1" applyProtection="1">
      <alignment vertical="top"/>
      <protection locked="0"/>
    </xf>
    <xf numFmtId="0" fontId="47" fillId="33" borderId="22" xfId="124" applyFont="1" applyFill="1" applyBorder="1" applyAlignment="1" applyProtection="1">
      <alignment vertical="top"/>
      <protection locked="0"/>
    </xf>
    <xf numFmtId="0" fontId="44" fillId="33" borderId="22" xfId="124" applyFont="1" applyFill="1" applyBorder="1" applyAlignment="1" applyProtection="1">
      <alignment horizontal="left" vertical="top"/>
      <protection locked="0"/>
    </xf>
    <xf numFmtId="0" fontId="37" fillId="0" borderId="13" xfId="124" applyFont="1" applyFill="1" applyBorder="1" applyAlignment="1">
      <alignment horizontal="left" vertical="top" wrapText="1"/>
    </xf>
    <xf numFmtId="0" fontId="45" fillId="0" borderId="14" xfId="124" applyFont="1" applyFill="1" applyBorder="1" applyAlignment="1">
      <alignment vertical="top"/>
    </xf>
    <xf numFmtId="165" fontId="47" fillId="0" borderId="23" xfId="125" applyNumberFormat="1" applyFont="1" applyFill="1" applyBorder="1" applyAlignment="1">
      <alignment horizontal="right" vertical="top"/>
    </xf>
    <xf numFmtId="165" fontId="37" fillId="0" borderId="23" xfId="125" applyNumberFormat="1" applyFont="1" applyFill="1" applyBorder="1" applyAlignment="1">
      <alignment horizontal="right" vertical="top"/>
    </xf>
    <xf numFmtId="165" fontId="47" fillId="0" borderId="23" xfId="125" applyNumberFormat="1" applyFont="1" applyFill="1" applyBorder="1" applyAlignment="1" applyProtection="1">
      <alignment horizontal="right" vertical="top"/>
      <protection locked="0"/>
    </xf>
    <xf numFmtId="165" fontId="47" fillId="0" borderId="23" xfId="125" applyNumberFormat="1" applyFont="1" applyFill="1" applyBorder="1" applyAlignment="1" applyProtection="1">
      <alignment horizontal="right" vertical="top"/>
    </xf>
    <xf numFmtId="0" fontId="45" fillId="0" borderId="13" xfId="124" applyFont="1" applyFill="1" applyBorder="1" applyAlignment="1">
      <alignment vertical="top"/>
    </xf>
    <xf numFmtId="0" fontId="46" fillId="0" borderId="14" xfId="124" applyFont="1" applyFill="1" applyBorder="1" applyAlignment="1">
      <alignment vertical="top"/>
    </xf>
    <xf numFmtId="165" fontId="37" fillId="0" borderId="24" xfId="125" applyNumberFormat="1" applyFont="1" applyFill="1" applyBorder="1" applyAlignment="1">
      <alignment horizontal="right" vertical="top"/>
    </xf>
    <xf numFmtId="0" fontId="1" fillId="0" borderId="0" xfId="126" applyFill="1"/>
    <xf numFmtId="0" fontId="0" fillId="0" borderId="0" xfId="0" applyFill="1"/>
    <xf numFmtId="4" fontId="22" fillId="0" borderId="14" xfId="122" applyNumberFormat="1" applyFont="1" applyFill="1" applyBorder="1" applyAlignment="1" applyProtection="1">
      <alignment horizontal="right" vertical="top" wrapText="1"/>
      <protection locked="0"/>
    </xf>
    <xf numFmtId="0" fontId="1" fillId="0" borderId="0" xfId="45" applyFill="1" applyBorder="1"/>
    <xf numFmtId="0" fontId="23" fillId="0" borderId="10" xfId="42" applyFont="1" applyFill="1" applyBorder="1" applyAlignment="1" applyProtection="1">
      <alignment horizontal="left" indent="1"/>
    </xf>
    <xf numFmtId="0" fontId="23" fillId="0" borderId="11" xfId="42" applyFont="1" applyFill="1" applyBorder="1" applyAlignment="1" applyProtection="1">
      <alignment horizontal="left" indent="1"/>
    </xf>
    <xf numFmtId="0" fontId="19" fillId="0" borderId="0" xfId="42" applyFont="1" applyBorder="1" applyAlignment="1">
      <alignment horizontal="left" vertical="center" wrapText="1" indent="1"/>
    </xf>
    <xf numFmtId="0" fontId="19" fillId="0" borderId="14" xfId="42" applyFont="1" applyBorder="1" applyAlignment="1">
      <alignment horizontal="left" vertical="center" wrapText="1" indent="1"/>
    </xf>
    <xf numFmtId="0" fontId="19" fillId="0" borderId="13" xfId="42" applyFont="1" applyBorder="1" applyAlignment="1">
      <alignment horizontal="left" vertical="center" wrapText="1" indent="1"/>
    </xf>
    <xf numFmtId="165" fontId="24" fillId="33" borderId="0" xfId="44" applyNumberFormat="1" applyFont="1" applyFill="1" applyBorder="1" applyAlignment="1" applyProtection="1">
      <alignment horizontal="left" vertical="top" indent="1"/>
      <protection locked="0"/>
    </xf>
    <xf numFmtId="165" fontId="24" fillId="33" borderId="14" xfId="44" applyNumberFormat="1" applyFont="1" applyFill="1" applyBorder="1" applyAlignment="1" applyProtection="1">
      <alignment horizontal="left" vertical="top" indent="1"/>
      <protection locked="0"/>
    </xf>
    <xf numFmtId="0" fontId="19" fillId="0" borderId="13" xfId="42" applyFont="1" applyFill="1" applyBorder="1" applyAlignment="1">
      <alignment horizontal="left" vertical="center" wrapText="1" indent="1"/>
    </xf>
    <xf numFmtId="0" fontId="28" fillId="0" borderId="15" xfId="42" applyFont="1" applyBorder="1" applyAlignment="1">
      <alignment horizontal="left" indent="1"/>
    </xf>
    <xf numFmtId="0" fontId="28" fillId="0" borderId="16" xfId="42" applyFont="1" applyBorder="1" applyAlignment="1">
      <alignment horizontal="left" indent="1"/>
    </xf>
    <xf numFmtId="0" fontId="28" fillId="0" borderId="17" xfId="42" applyFont="1" applyBorder="1" applyAlignment="1">
      <alignment horizontal="left" indent="1"/>
    </xf>
    <xf numFmtId="4" fontId="22" fillId="0" borderId="0" xfId="122" applyNumberFormat="1" applyFont="1" applyFill="1" applyBorder="1" applyAlignment="1" applyProtection="1">
      <alignment horizontal="right" vertical="top" wrapText="1"/>
      <protection locked="0"/>
    </xf>
    <xf numFmtId="43" fontId="22" fillId="0" borderId="14" xfId="123" applyFont="1" applyFill="1" applyBorder="1" applyAlignment="1" applyProtection="1">
      <alignment horizontal="right" vertical="top" wrapText="1"/>
      <protection locked="0"/>
    </xf>
    <xf numFmtId="0" fontId="39" fillId="0" borderId="0" xfId="120" applyFont="1" applyFill="1" applyBorder="1" applyAlignment="1">
      <alignment horizontal="justify" vertical="center" wrapText="1"/>
    </xf>
    <xf numFmtId="0" fontId="39" fillId="0" borderId="14" xfId="120" applyFont="1" applyFill="1" applyBorder="1" applyAlignment="1">
      <alignment horizontal="justify" vertical="center" wrapText="1"/>
    </xf>
    <xf numFmtId="4" fontId="38" fillId="0" borderId="14" xfId="120" applyNumberFormat="1" applyFont="1" applyFill="1" applyBorder="1" applyAlignment="1">
      <alignment horizontal="right" vertical="center" wrapText="1"/>
    </xf>
    <xf numFmtId="4" fontId="38" fillId="0" borderId="0" xfId="120" applyNumberFormat="1" applyFont="1" applyFill="1" applyBorder="1" applyAlignment="1">
      <alignment horizontal="right" wrapText="1"/>
    </xf>
    <xf numFmtId="4" fontId="38" fillId="0" borderId="14" xfId="120" applyNumberFormat="1" applyFont="1" applyFill="1" applyBorder="1" applyAlignment="1">
      <alignment horizontal="right" wrapText="1"/>
    </xf>
    <xf numFmtId="4" fontId="41" fillId="0" borderId="0" xfId="120" applyNumberFormat="1" applyFont="1" applyFill="1" applyBorder="1" applyAlignment="1" applyProtection="1">
      <alignment horizontal="right" vertical="top"/>
    </xf>
    <xf numFmtId="4" fontId="41" fillId="0" borderId="14" xfId="120" applyNumberFormat="1" applyFont="1" applyFill="1" applyBorder="1" applyAlignment="1" applyProtection="1">
      <alignment horizontal="right" vertical="top"/>
    </xf>
    <xf numFmtId="0" fontId="23" fillId="0" borderId="12" xfId="42" applyFont="1" applyFill="1" applyBorder="1" applyAlignment="1" applyProtection="1">
      <alignment horizontal="center"/>
    </xf>
    <xf numFmtId="4" fontId="39" fillId="0" borderId="0" xfId="120" applyNumberFormat="1" applyFont="1" applyFill="1" applyBorder="1" applyAlignment="1">
      <alignment horizontal="right" wrapText="1"/>
    </xf>
    <xf numFmtId="4" fontId="39" fillId="0" borderId="14" xfId="120" applyNumberFormat="1" applyFont="1" applyFill="1" applyBorder="1" applyAlignment="1">
      <alignment horizontal="right" wrapText="1"/>
    </xf>
    <xf numFmtId="4" fontId="38" fillId="0" borderId="16" xfId="120" applyNumberFormat="1" applyFont="1" applyFill="1" applyBorder="1" applyAlignment="1">
      <alignment horizontal="right" vertical="center" wrapText="1"/>
    </xf>
    <xf numFmtId="4" fontId="38" fillId="0" borderId="17" xfId="120" applyNumberFormat="1" applyFont="1" applyFill="1" applyBorder="1" applyAlignment="1">
      <alignment horizontal="right" vertical="center" wrapText="1"/>
    </xf>
    <xf numFmtId="0" fontId="18" fillId="0" borderId="0" xfId="120" applyFill="1" applyBorder="1"/>
    <xf numFmtId="4" fontId="18" fillId="0" borderId="0" xfId="120" applyNumberFormat="1" applyFill="1" applyBorder="1"/>
    <xf numFmtId="43" fontId="0" fillId="0" borderId="0" xfId="122" applyFont="1" applyFill="1" applyBorder="1"/>
    <xf numFmtId="4" fontId="26" fillId="0" borderId="14" xfId="0" applyNumberFormat="1" applyFont="1" applyFill="1" applyBorder="1" applyAlignment="1">
      <alignment horizontal="right" vertical="center"/>
    </xf>
    <xf numFmtId="4" fontId="30" fillId="0" borderId="14" xfId="46" applyNumberFormat="1" applyFont="1" applyFill="1" applyBorder="1" applyAlignment="1">
      <alignment horizontal="right" vertical="center" wrapText="1"/>
    </xf>
    <xf numFmtId="165" fontId="24" fillId="33" borderId="0" xfId="44" applyNumberFormat="1" applyFont="1" applyFill="1" applyBorder="1" applyAlignment="1" applyProtection="1">
      <alignment horizontal="right" vertical="top" indent="1"/>
      <protection locked="0"/>
    </xf>
    <xf numFmtId="165" fontId="24" fillId="0" borderId="0" xfId="44" applyNumberFormat="1" applyFont="1" applyFill="1" applyBorder="1" applyAlignment="1" applyProtection="1">
      <alignment horizontal="right" vertical="top" indent="1"/>
      <protection locked="0"/>
    </xf>
    <xf numFmtId="165" fontId="23" fillId="0" borderId="0" xfId="44" applyNumberFormat="1" applyFont="1" applyFill="1" applyBorder="1" applyAlignment="1" applyProtection="1">
      <alignment horizontal="right" indent="1"/>
      <protection locked="0"/>
    </xf>
    <xf numFmtId="165" fontId="23" fillId="0" borderId="0" xfId="44" applyNumberFormat="1" applyFont="1" applyFill="1" applyBorder="1" applyAlignment="1" applyProtection="1">
      <alignment horizontal="right" vertical="top" indent="1"/>
      <protection locked="0"/>
    </xf>
    <xf numFmtId="165" fontId="23" fillId="33" borderId="0" xfId="44" applyNumberFormat="1" applyFont="1" applyFill="1" applyBorder="1" applyAlignment="1" applyProtection="1">
      <alignment horizontal="right" indent="1"/>
      <protection locked="0"/>
    </xf>
    <xf numFmtId="165" fontId="24" fillId="33" borderId="14" xfId="44" applyNumberFormat="1" applyFont="1" applyFill="1" applyBorder="1" applyAlignment="1" applyProtection="1">
      <alignment horizontal="right" vertical="top" indent="1"/>
      <protection locked="0"/>
    </xf>
    <xf numFmtId="165" fontId="23" fillId="0" borderId="14" xfId="44" applyNumberFormat="1" applyFont="1" applyFill="1" applyBorder="1" applyAlignment="1" applyProtection="1">
      <alignment horizontal="right" indent="1"/>
      <protection locked="0"/>
    </xf>
    <xf numFmtId="165" fontId="24" fillId="0" borderId="14" xfId="44" applyNumberFormat="1" applyFont="1" applyFill="1" applyBorder="1" applyAlignment="1" applyProtection="1">
      <alignment horizontal="right" vertical="top" indent="1"/>
      <protection locked="0"/>
    </xf>
    <xf numFmtId="165" fontId="23" fillId="33" borderId="14" xfId="44" applyNumberFormat="1" applyFont="1" applyFill="1" applyBorder="1" applyAlignment="1" applyProtection="1">
      <alignment horizontal="right" indent="1"/>
      <protection locked="0"/>
    </xf>
    <xf numFmtId="165" fontId="23" fillId="33" borderId="0" xfId="44" applyNumberFormat="1" applyFont="1" applyFill="1" applyBorder="1" applyAlignment="1" applyProtection="1">
      <alignment horizontal="right" vertical="top" indent="1"/>
      <protection locked="0"/>
    </xf>
    <xf numFmtId="165" fontId="23" fillId="33" borderId="0" xfId="44" applyNumberFormat="1" applyFont="1" applyFill="1" applyBorder="1" applyAlignment="1" applyProtection="1">
      <alignment horizontal="center" vertical="center"/>
      <protection locked="0"/>
    </xf>
    <xf numFmtId="0" fontId="40" fillId="0" borderId="13" xfId="120" applyFont="1" applyFill="1" applyBorder="1" applyAlignment="1">
      <alignment horizontal="justify" vertical="center" wrapText="1"/>
    </xf>
    <xf numFmtId="0" fontId="39" fillId="0" borderId="13" xfId="120" applyFont="1" applyFill="1" applyBorder="1" applyAlignment="1">
      <alignment horizontal="justify" vertical="center" wrapText="1"/>
    </xf>
    <xf numFmtId="0" fontId="38" fillId="0" borderId="13" xfId="120" applyFont="1" applyFill="1" applyBorder="1" applyAlignment="1">
      <alignment horizontal="justify" vertical="center" wrapText="1"/>
    </xf>
    <xf numFmtId="0" fontId="38" fillId="0" borderId="13" xfId="120" applyFont="1" applyFill="1" applyBorder="1" applyAlignment="1">
      <alignment horizontal="justify" wrapText="1"/>
    </xf>
    <xf numFmtId="0" fontId="18" fillId="0" borderId="15" xfId="120" applyFill="1" applyBorder="1"/>
    <xf numFmtId="0" fontId="23" fillId="33" borderId="0" xfId="42" applyFont="1" applyFill="1" applyBorder="1" applyAlignment="1" applyProtection="1">
      <alignment horizontal="left" vertical="top" wrapText="1"/>
    </xf>
    <xf numFmtId="0" fontId="24" fillId="33" borderId="0" xfId="42" applyFont="1" applyFill="1" applyBorder="1" applyAlignment="1" applyProtection="1">
      <alignment horizontal="left" vertical="top" wrapText="1"/>
    </xf>
    <xf numFmtId="0" fontId="24" fillId="33" borderId="0" xfId="42" applyFont="1" applyFill="1" applyBorder="1" applyAlignment="1" applyProtection="1">
      <alignment horizontal="left" vertical="center" wrapText="1"/>
    </xf>
    <xf numFmtId="0" fontId="19" fillId="0" borderId="0" xfId="42" applyFont="1" applyBorder="1" applyAlignment="1">
      <alignment horizontal="left" vertical="center" wrapText="1" indent="1"/>
    </xf>
    <xf numFmtId="0" fontId="19" fillId="0" borderId="13" xfId="42" applyFont="1" applyBorder="1" applyAlignment="1">
      <alignment horizontal="left" vertical="center" wrapText="1" indent="1"/>
    </xf>
    <xf numFmtId="0" fontId="46" fillId="0" borderId="13" xfId="124" applyFont="1" applyFill="1" applyBorder="1" applyAlignment="1">
      <alignment horizontal="left" vertical="top" wrapText="1"/>
    </xf>
    <xf numFmtId="0" fontId="46" fillId="0" borderId="14" xfId="124" applyFont="1" applyFill="1" applyBorder="1" applyAlignment="1">
      <alignment horizontal="left" vertical="top" wrapText="1"/>
    </xf>
    <xf numFmtId="0" fontId="37" fillId="0" borderId="13" xfId="124" applyFont="1" applyFill="1" applyBorder="1" applyAlignment="1">
      <alignment horizontal="left" vertical="top" wrapText="1"/>
    </xf>
    <xf numFmtId="0" fontId="45" fillId="0" borderId="13" xfId="124" applyFont="1" applyFill="1" applyBorder="1" applyAlignment="1">
      <alignment horizontal="left" vertical="top"/>
    </xf>
    <xf numFmtId="0" fontId="45" fillId="0" borderId="14" xfId="124" applyFont="1" applyFill="1" applyBorder="1" applyAlignment="1">
      <alignment horizontal="left" vertical="top"/>
    </xf>
    <xf numFmtId="4" fontId="24" fillId="33" borderId="0" xfId="42" applyNumberFormat="1" applyFont="1" applyFill="1" applyBorder="1" applyAlignment="1" applyProtection="1">
      <alignment vertical="center"/>
      <protection locked="0"/>
    </xf>
    <xf numFmtId="165" fontId="37" fillId="0" borderId="23" xfId="125" applyNumberFormat="1" applyFont="1" applyFill="1" applyBorder="1" applyAlignment="1">
      <alignment horizontal="right" vertical="center"/>
    </xf>
    <xf numFmtId="0" fontId="19" fillId="0" borderId="10" xfId="42" applyFont="1" applyBorder="1" applyAlignment="1">
      <alignment horizontal="left" vertical="center" wrapText="1" indent="1"/>
    </xf>
    <xf numFmtId="0" fontId="19" fillId="0" borderId="11" xfId="42" applyFont="1" applyBorder="1" applyAlignment="1">
      <alignment horizontal="left" vertical="center" wrapText="1" indent="1"/>
    </xf>
    <xf numFmtId="165" fontId="24" fillId="33" borderId="11" xfId="44" applyNumberFormat="1" applyFont="1" applyFill="1" applyBorder="1" applyAlignment="1" applyProtection="1">
      <alignment horizontal="left" vertical="top" indent="1"/>
      <protection locked="0"/>
    </xf>
    <xf numFmtId="165" fontId="24" fillId="33" borderId="12" xfId="44" applyNumberFormat="1" applyFont="1" applyFill="1" applyBorder="1" applyAlignment="1" applyProtection="1">
      <alignment horizontal="left" vertical="top" indent="1"/>
      <protection locked="0"/>
    </xf>
    <xf numFmtId="43" fontId="18" fillId="0" borderId="0" xfId="47" applyFont="1"/>
    <xf numFmtId="0" fontId="19" fillId="0" borderId="0" xfId="42" applyFont="1" applyFill="1" applyBorder="1" applyAlignment="1">
      <alignment horizontal="left" vertical="center" wrapText="1" indent="1"/>
    </xf>
    <xf numFmtId="4" fontId="23" fillId="0" borderId="0" xfId="46" applyNumberFormat="1" applyFont="1" applyFill="1" applyBorder="1" applyAlignment="1">
      <alignment horizontal="right" vertical="center"/>
    </xf>
    <xf numFmtId="4" fontId="23" fillId="0" borderId="14" xfId="0" applyNumberFormat="1" applyFont="1" applyFill="1" applyBorder="1" applyAlignment="1">
      <alignment horizontal="right" vertical="center"/>
    </xf>
    <xf numFmtId="4" fontId="25" fillId="0" borderId="0" xfId="46" applyNumberFormat="1" applyFont="1" applyFill="1" applyBorder="1" applyAlignment="1">
      <alignment horizontal="right" vertical="center" wrapText="1"/>
    </xf>
    <xf numFmtId="4" fontId="24" fillId="0" borderId="0" xfId="46" applyNumberFormat="1" applyFont="1" applyFill="1" applyBorder="1" applyAlignment="1">
      <alignment horizontal="right" vertical="center"/>
    </xf>
    <xf numFmtId="4" fontId="24" fillId="0" borderId="14" xfId="46" applyNumberFormat="1" applyFont="1" applyFill="1" applyBorder="1" applyAlignment="1">
      <alignment horizontal="right" vertical="center"/>
    </xf>
    <xf numFmtId="4" fontId="23" fillId="0" borderId="14" xfId="46" applyNumberFormat="1" applyFont="1" applyFill="1" applyBorder="1" applyAlignment="1">
      <alignment horizontal="right" vertical="center"/>
    </xf>
    <xf numFmtId="4" fontId="25" fillId="0" borderId="0" xfId="46" applyNumberFormat="1" applyFont="1" applyFill="1" applyBorder="1" applyAlignment="1">
      <alignment horizontal="right" vertical="center"/>
    </xf>
    <xf numFmtId="4" fontId="25" fillId="0" borderId="14" xfId="46" applyNumberFormat="1" applyFont="1" applyFill="1" applyBorder="1" applyAlignment="1">
      <alignment horizontal="right" vertical="center"/>
    </xf>
    <xf numFmtId="4" fontId="25" fillId="0" borderId="14" xfId="46" applyNumberFormat="1" applyFont="1" applyFill="1" applyBorder="1" applyAlignment="1">
      <alignment horizontal="right" vertical="center" wrapText="1"/>
    </xf>
    <xf numFmtId="4" fontId="55" fillId="0" borderId="0" xfId="45" applyNumberFormat="1" applyFont="1" applyFill="1" applyBorder="1"/>
    <xf numFmtId="4" fontId="55" fillId="0" borderId="14" xfId="45" applyNumberFormat="1" applyFont="1" applyFill="1" applyBorder="1"/>
    <xf numFmtId="165" fontId="24" fillId="0" borderId="14" xfId="44" applyNumberFormat="1" applyFont="1" applyFill="1" applyBorder="1" applyAlignment="1" applyProtection="1">
      <alignment horizontal="left" vertical="top" indent="1"/>
      <protection locked="0"/>
    </xf>
    <xf numFmtId="165" fontId="24" fillId="0" borderId="0" xfId="44" applyNumberFormat="1" applyFont="1" applyFill="1" applyBorder="1" applyAlignment="1" applyProtection="1">
      <alignment horizontal="left" vertical="top" indent="1"/>
      <protection locked="0"/>
    </xf>
    <xf numFmtId="43" fontId="19" fillId="0" borderId="14" xfId="44" applyFont="1" applyFill="1" applyBorder="1" applyAlignment="1">
      <alignment horizontal="left" vertical="center" wrapText="1" indent="1"/>
    </xf>
    <xf numFmtId="0" fontId="28" fillId="0" borderId="16" xfId="42" applyFont="1" applyFill="1" applyBorder="1" applyAlignment="1">
      <alignment horizontal="left" indent="1"/>
    </xf>
    <xf numFmtId="0" fontId="28" fillId="0" borderId="17" xfId="42" applyFont="1" applyFill="1" applyBorder="1" applyAlignment="1">
      <alignment horizontal="left" indent="1"/>
    </xf>
    <xf numFmtId="0" fontId="28" fillId="0" borderId="0" xfId="42" applyFont="1" applyFill="1" applyBorder="1"/>
    <xf numFmtId="4" fontId="28" fillId="0" borderId="0" xfId="42" applyNumberFormat="1" applyFont="1" applyFill="1" applyBorder="1"/>
    <xf numFmtId="43" fontId="24" fillId="0" borderId="0" xfId="44" applyFont="1" applyFill="1" applyBorder="1" applyProtection="1"/>
    <xf numFmtId="4" fontId="18" fillId="0" borderId="0" xfId="120" applyNumberFormat="1"/>
    <xf numFmtId="4" fontId="24" fillId="33" borderId="0" xfId="47" applyNumberFormat="1" applyFont="1" applyFill="1" applyBorder="1" applyAlignment="1" applyProtection="1">
      <alignment vertical="top"/>
      <protection locked="0"/>
    </xf>
    <xf numFmtId="4" fontId="24" fillId="33" borderId="14" xfId="42" applyNumberFormat="1" applyFont="1" applyFill="1" applyBorder="1" applyAlignment="1" applyProtection="1">
      <alignment horizontal="right" vertical="top"/>
      <protection locked="0"/>
    </xf>
    <xf numFmtId="4" fontId="24" fillId="33" borderId="0" xfId="47" applyNumberFormat="1" applyFont="1" applyFill="1" applyBorder="1" applyAlignment="1" applyProtection="1">
      <alignment horizontal="right" vertical="top"/>
      <protection locked="0"/>
    </xf>
    <xf numFmtId="4" fontId="24" fillId="33" borderId="0" xfId="42" applyNumberFormat="1" applyFont="1" applyFill="1" applyBorder="1" applyAlignment="1" applyProtection="1">
      <alignment horizontal="right" vertical="top"/>
      <protection locked="0"/>
    </xf>
    <xf numFmtId="2" fontId="24" fillId="33" borderId="0" xfId="47" applyNumberFormat="1" applyFont="1" applyFill="1" applyBorder="1" applyAlignment="1" applyProtection="1">
      <alignment horizontal="right" vertical="top"/>
    </xf>
    <xf numFmtId="2" fontId="24" fillId="33" borderId="0" xfId="47" applyNumberFormat="1" applyFont="1" applyFill="1" applyBorder="1" applyAlignment="1" applyProtection="1">
      <alignment horizontal="right" vertical="top"/>
      <protection locked="0"/>
    </xf>
    <xf numFmtId="4" fontId="26" fillId="33" borderId="13" xfId="127" applyNumberFormat="1" applyFont="1" applyFill="1" applyBorder="1" applyAlignment="1">
      <alignment vertical="top"/>
    </xf>
    <xf numFmtId="165" fontId="23" fillId="33" borderId="14" xfId="44" applyNumberFormat="1" applyFont="1" applyFill="1" applyBorder="1" applyAlignment="1" applyProtection="1">
      <alignment horizontal="center" vertical="center"/>
      <protection locked="0"/>
    </xf>
    <xf numFmtId="165" fontId="23" fillId="0" borderId="14" xfId="44" applyNumberFormat="1" applyFont="1" applyFill="1" applyBorder="1" applyAlignment="1" applyProtection="1">
      <alignment horizontal="right" vertical="top" indent="1"/>
      <protection locked="0"/>
    </xf>
    <xf numFmtId="165" fontId="23" fillId="33" borderId="14" xfId="44" applyNumberFormat="1" applyFont="1" applyFill="1" applyBorder="1" applyAlignment="1" applyProtection="1">
      <alignment horizontal="right" vertical="top" indent="1"/>
      <protection locked="0"/>
    </xf>
    <xf numFmtId="0" fontId="32" fillId="34" borderId="19" xfId="45" applyFont="1" applyFill="1" applyBorder="1" applyAlignment="1">
      <alignment horizontal="center" vertical="center"/>
    </xf>
    <xf numFmtId="43" fontId="26" fillId="0" borderId="0" xfId="46" applyFont="1" applyFill="1" applyBorder="1" applyAlignment="1">
      <alignment horizontal="justify" vertical="center"/>
    </xf>
    <xf numFmtId="0" fontId="42" fillId="33" borderId="0" xfId="124" applyFont="1" applyFill="1" applyBorder="1" applyAlignment="1">
      <alignment vertical="top"/>
    </xf>
    <xf numFmtId="0" fontId="16" fillId="0" borderId="0" xfId="0" applyFont="1"/>
    <xf numFmtId="0" fontId="0" fillId="34" borderId="0" xfId="0" applyFill="1"/>
    <xf numFmtId="0" fontId="34" fillId="0" borderId="0" xfId="128" applyAlignment="1">
      <alignment vertical="center"/>
    </xf>
    <xf numFmtId="0" fontId="0" fillId="0" borderId="0" xfId="0" applyAlignment="1">
      <alignment vertical="center"/>
    </xf>
    <xf numFmtId="0" fontId="34" fillId="0" borderId="0" xfId="128"/>
    <xf numFmtId="0" fontId="57" fillId="36" borderId="0" xfId="128" applyFont="1" applyFill="1" applyAlignment="1">
      <alignment horizontal="center" vertical="center"/>
    </xf>
    <xf numFmtId="0" fontId="24" fillId="33" borderId="0" xfId="42" applyFont="1" applyFill="1" applyBorder="1" applyAlignment="1" applyProtection="1">
      <alignment horizontal="left" vertical="top" wrapText="1"/>
    </xf>
    <xf numFmtId="0" fontId="23" fillId="33" borderId="0" xfId="42" applyFont="1" applyFill="1" applyBorder="1" applyAlignment="1" applyProtection="1">
      <alignment horizontal="left" vertical="top" wrapText="1"/>
    </xf>
    <xf numFmtId="0" fontId="24" fillId="33" borderId="13" xfId="42" applyFont="1" applyFill="1" applyBorder="1" applyAlignment="1" applyProtection="1">
      <alignment horizontal="left" vertical="center" wrapText="1"/>
    </xf>
    <xf numFmtId="0" fontId="24" fillId="33" borderId="0" xfId="42" applyFont="1" applyFill="1" applyBorder="1" applyAlignment="1" applyProtection="1">
      <alignment horizontal="left" vertical="center" wrapText="1"/>
    </xf>
    <xf numFmtId="0" fontId="23" fillId="33" borderId="13" xfId="42" applyFont="1" applyFill="1" applyBorder="1" applyAlignment="1" applyProtection="1">
      <alignment horizontal="left" vertical="center" wrapText="1"/>
    </xf>
    <xf numFmtId="0" fontId="23" fillId="33" borderId="0" xfId="42" applyFont="1" applyFill="1" applyBorder="1" applyAlignment="1" applyProtection="1">
      <alignment horizontal="left" vertical="center" wrapText="1"/>
    </xf>
    <xf numFmtId="0" fontId="24" fillId="33" borderId="13" xfId="42" applyFont="1" applyFill="1" applyBorder="1" applyAlignment="1" applyProtection="1">
      <alignment horizontal="left" vertical="top" wrapText="1"/>
    </xf>
    <xf numFmtId="0" fontId="23" fillId="33" borderId="13" xfId="42" applyFont="1" applyFill="1" applyBorder="1" applyAlignment="1" applyProtection="1">
      <alignment horizontal="left" vertical="top" wrapText="1"/>
    </xf>
    <xf numFmtId="0" fontId="20" fillId="37" borderId="10" xfId="42" applyNumberFormat="1" applyFont="1" applyFill="1" applyBorder="1" applyAlignment="1" applyProtection="1">
      <alignment horizontal="center" vertical="center"/>
      <protection locked="0"/>
    </xf>
    <xf numFmtId="0" fontId="20" fillId="37" borderId="11" xfId="42" applyNumberFormat="1" applyFont="1" applyFill="1" applyBorder="1" applyAlignment="1" applyProtection="1">
      <alignment horizontal="center" vertical="center"/>
      <protection locked="0"/>
    </xf>
    <xf numFmtId="0" fontId="20" fillId="37" borderId="12" xfId="42" applyNumberFormat="1" applyFont="1" applyFill="1" applyBorder="1" applyAlignment="1" applyProtection="1">
      <alignment horizontal="center" vertical="center"/>
      <protection locked="0"/>
    </xf>
    <xf numFmtId="0" fontId="20" fillId="37" borderId="13" xfId="42" applyFont="1" applyFill="1" applyBorder="1" applyAlignment="1" applyProtection="1">
      <alignment horizontal="center" vertical="center"/>
    </xf>
    <xf numFmtId="0" fontId="20" fillId="37" borderId="0" xfId="42" applyFont="1" applyFill="1" applyBorder="1" applyAlignment="1" applyProtection="1">
      <alignment horizontal="center" vertical="center"/>
    </xf>
    <xf numFmtId="0" fontId="20" fillId="37" borderId="14" xfId="42" applyFont="1" applyFill="1" applyBorder="1" applyAlignment="1" applyProtection="1">
      <alignment horizontal="center" vertical="center"/>
    </xf>
    <xf numFmtId="0" fontId="20" fillId="37" borderId="15" xfId="42" applyFont="1" applyFill="1" applyBorder="1" applyAlignment="1" applyProtection="1">
      <alignment horizontal="center" vertical="center"/>
    </xf>
    <xf numFmtId="0" fontId="20" fillId="37" borderId="16" xfId="42" applyFont="1" applyFill="1" applyBorder="1" applyAlignment="1" applyProtection="1">
      <alignment horizontal="center" vertical="center"/>
    </xf>
    <xf numFmtId="0" fontId="20" fillId="37" borderId="17" xfId="42" applyFont="1" applyFill="1" applyBorder="1" applyAlignment="1" applyProtection="1">
      <alignment horizontal="center" vertical="center"/>
    </xf>
    <xf numFmtId="0" fontId="23" fillId="37" borderId="10" xfId="42" applyNumberFormat="1" applyFont="1" applyFill="1" applyBorder="1" applyAlignment="1" applyProtection="1">
      <alignment horizontal="center" wrapText="1"/>
      <protection locked="0"/>
    </xf>
    <xf numFmtId="0" fontId="23" fillId="37" borderId="11" xfId="42" applyNumberFormat="1" applyFont="1" applyFill="1" applyBorder="1" applyAlignment="1" applyProtection="1">
      <alignment horizontal="center" wrapText="1"/>
      <protection locked="0"/>
    </xf>
    <xf numFmtId="0" fontId="23" fillId="37" borderId="12" xfId="42" applyNumberFormat="1" applyFont="1" applyFill="1" applyBorder="1" applyAlignment="1" applyProtection="1">
      <alignment horizontal="center" wrapText="1"/>
      <protection locked="0"/>
    </xf>
    <xf numFmtId="0" fontId="23" fillId="37" borderId="13" xfId="42" applyFont="1" applyFill="1" applyBorder="1" applyAlignment="1" applyProtection="1">
      <alignment horizontal="center" wrapText="1"/>
    </xf>
    <xf numFmtId="0" fontId="23" fillId="37" borderId="0" xfId="42" applyFont="1" applyFill="1" applyBorder="1" applyAlignment="1" applyProtection="1">
      <alignment horizontal="center" wrapText="1"/>
    </xf>
    <xf numFmtId="0" fontId="23" fillId="37" borderId="14" xfId="42" applyFont="1" applyFill="1" applyBorder="1" applyAlignment="1" applyProtection="1">
      <alignment horizontal="center" wrapText="1"/>
    </xf>
    <xf numFmtId="0" fontId="23" fillId="37" borderId="15" xfId="42" applyFont="1" applyFill="1" applyBorder="1" applyAlignment="1" applyProtection="1">
      <alignment horizontal="center" wrapText="1"/>
    </xf>
    <xf numFmtId="0" fontId="23" fillId="37" borderId="16" xfId="42" applyFont="1" applyFill="1" applyBorder="1" applyAlignment="1" applyProtection="1">
      <alignment horizontal="center" wrapText="1"/>
    </xf>
    <xf numFmtId="0" fontId="23" fillId="37" borderId="17" xfId="42" applyFont="1" applyFill="1" applyBorder="1" applyAlignment="1" applyProtection="1">
      <alignment horizontal="center" wrapText="1"/>
    </xf>
    <xf numFmtId="0" fontId="26" fillId="0" borderId="13" xfId="42" applyFont="1" applyBorder="1" applyAlignment="1">
      <alignment horizontal="left" vertical="center" wrapText="1" indent="1"/>
    </xf>
    <xf numFmtId="0" fontId="26" fillId="0" borderId="0" xfId="42" applyFont="1" applyBorder="1" applyAlignment="1">
      <alignment horizontal="left" vertical="center" wrapText="1" indent="1"/>
    </xf>
    <xf numFmtId="0" fontId="26" fillId="0" borderId="13" xfId="42" applyFont="1" applyFill="1" applyBorder="1" applyAlignment="1">
      <alignment horizontal="left" vertical="center" wrapText="1" indent="1"/>
    </xf>
    <xf numFmtId="0" fontId="26" fillId="0" borderId="0" xfId="42" applyFont="1" applyFill="1" applyBorder="1" applyAlignment="1">
      <alignment horizontal="left" vertical="center" wrapText="1" indent="1"/>
    </xf>
    <xf numFmtId="0" fontId="26" fillId="0" borderId="13" xfId="42" applyFont="1" applyFill="1" applyBorder="1" applyAlignment="1">
      <alignment horizontal="left" wrapText="1" indent="1"/>
    </xf>
    <xf numFmtId="0" fontId="26" fillId="0" borderId="0" xfId="42" applyFont="1" applyFill="1" applyBorder="1" applyAlignment="1">
      <alignment horizontal="left" wrapText="1" indent="1"/>
    </xf>
    <xf numFmtId="0" fontId="19" fillId="0" borderId="0" xfId="42" applyFont="1" applyFill="1" applyBorder="1" applyAlignment="1">
      <alignment horizontal="left" vertical="center" wrapText="1" indent="1"/>
    </xf>
    <xf numFmtId="0" fontId="19" fillId="0" borderId="13" xfId="42" applyFont="1" applyFill="1" applyBorder="1" applyAlignment="1">
      <alignment horizontal="left" vertical="center" wrapText="1" indent="1"/>
    </xf>
    <xf numFmtId="0" fontId="56" fillId="0" borderId="15" xfId="42" applyFont="1" applyBorder="1" applyAlignment="1">
      <alignment horizontal="left" vertical="center" wrapText="1" indent="1"/>
    </xf>
    <xf numFmtId="0" fontId="43" fillId="0" borderId="16" xfId="42" applyFont="1" applyBorder="1" applyAlignment="1">
      <alignment horizontal="left" vertical="center" wrapText="1" indent="1"/>
    </xf>
    <xf numFmtId="0" fontId="23" fillId="0" borderId="10" xfId="42" applyNumberFormat="1" applyFont="1" applyFill="1" applyBorder="1" applyAlignment="1" applyProtection="1">
      <alignment horizontal="center" wrapText="1"/>
      <protection locked="0"/>
    </xf>
    <xf numFmtId="0" fontId="23" fillId="0" borderId="11" xfId="42" applyNumberFormat="1" applyFont="1" applyFill="1" applyBorder="1" applyAlignment="1" applyProtection="1">
      <alignment horizontal="center" wrapText="1"/>
      <protection locked="0"/>
    </xf>
    <xf numFmtId="0" fontId="23" fillId="0" borderId="12" xfId="42" applyNumberFormat="1" applyFont="1" applyFill="1" applyBorder="1" applyAlignment="1" applyProtection="1">
      <alignment horizontal="center" wrapText="1"/>
      <protection locked="0"/>
    </xf>
    <xf numFmtId="0" fontId="23" fillId="0" borderId="13" xfId="42" applyFont="1" applyFill="1" applyBorder="1" applyAlignment="1" applyProtection="1">
      <alignment horizontal="center" wrapText="1"/>
    </xf>
    <xf numFmtId="0" fontId="23" fillId="0" borderId="0" xfId="42" applyFont="1" applyFill="1" applyBorder="1" applyAlignment="1" applyProtection="1">
      <alignment horizontal="center" wrapText="1"/>
    </xf>
    <xf numFmtId="0" fontId="23" fillId="0" borderId="14" xfId="42" applyFont="1" applyFill="1" applyBorder="1" applyAlignment="1" applyProtection="1">
      <alignment horizontal="center" wrapText="1"/>
    </xf>
    <xf numFmtId="0" fontId="23" fillId="0" borderId="15" xfId="42" applyFont="1" applyFill="1" applyBorder="1" applyAlignment="1" applyProtection="1">
      <alignment horizontal="center" wrapText="1"/>
    </xf>
    <xf numFmtId="0" fontId="23" fillId="0" borderId="16" xfId="42" applyFont="1" applyFill="1" applyBorder="1" applyAlignment="1" applyProtection="1">
      <alignment horizontal="center" wrapText="1"/>
    </xf>
    <xf numFmtId="0" fontId="23" fillId="0" borderId="17" xfId="42" applyFont="1" applyFill="1" applyBorder="1" applyAlignment="1" applyProtection="1">
      <alignment horizontal="center" wrapText="1"/>
    </xf>
    <xf numFmtId="0" fontId="30" fillId="0" borderId="13" xfId="42" applyFont="1" applyFill="1" applyBorder="1" applyAlignment="1">
      <alignment horizontal="left" vertical="center" wrapText="1" indent="1"/>
    </xf>
    <xf numFmtId="0" fontId="30" fillId="0" borderId="0" xfId="42" applyFont="1" applyFill="1" applyBorder="1" applyAlignment="1">
      <alignment horizontal="left" vertical="center" wrapText="1" indent="1"/>
    </xf>
    <xf numFmtId="0" fontId="19" fillId="0" borderId="0" xfId="42" applyFont="1" applyBorder="1" applyAlignment="1">
      <alignment horizontal="left" vertical="center" wrapText="1" indent="1"/>
    </xf>
    <xf numFmtId="0" fontId="26" fillId="0" borderId="13" xfId="42" applyFont="1" applyBorder="1" applyAlignment="1">
      <alignment horizontal="left" wrapText="1" indent="1"/>
    </xf>
    <xf numFmtId="0" fontId="26" fillId="0" borderId="0" xfId="42" applyFont="1" applyBorder="1" applyAlignment="1">
      <alignment horizontal="left" wrapText="1" indent="1"/>
    </xf>
    <xf numFmtId="0" fontId="30" fillId="0" borderId="13" xfId="42" applyFont="1" applyBorder="1" applyAlignment="1">
      <alignment horizontal="left" vertical="center" wrapText="1" indent="1"/>
    </xf>
    <xf numFmtId="0" fontId="30" fillId="0" borderId="0" xfId="42" applyFont="1" applyBorder="1" applyAlignment="1">
      <alignment horizontal="left" vertical="center" wrapText="1" indent="1"/>
    </xf>
    <xf numFmtId="0" fontId="19" fillId="0" borderId="13" xfId="42" applyFont="1" applyBorder="1" applyAlignment="1">
      <alignment horizontal="left" vertical="center" wrapText="1" indent="1"/>
    </xf>
    <xf numFmtId="0" fontId="45" fillId="0" borderId="15" xfId="124" applyFont="1" applyFill="1" applyBorder="1" applyAlignment="1">
      <alignment horizontal="left" vertical="top"/>
    </xf>
    <xf numFmtId="0" fontId="45" fillId="0" borderId="17" xfId="124" applyFont="1" applyFill="1" applyBorder="1" applyAlignment="1">
      <alignment horizontal="left" vertical="top"/>
    </xf>
    <xf numFmtId="0" fontId="24" fillId="33" borderId="0" xfId="124" applyFont="1" applyFill="1" applyBorder="1" applyAlignment="1">
      <alignment horizontal="left" vertical="top"/>
    </xf>
    <xf numFmtId="0" fontId="46" fillId="0" borderId="13" xfId="124" applyFont="1" applyFill="1" applyBorder="1" applyAlignment="1">
      <alignment horizontal="left" vertical="top" wrapText="1"/>
    </xf>
    <xf numFmtId="0" fontId="46" fillId="0" borderId="14" xfId="124" applyFont="1" applyFill="1" applyBorder="1" applyAlignment="1">
      <alignment horizontal="left" vertical="top" wrapText="1"/>
    </xf>
    <xf numFmtId="0" fontId="45" fillId="0" borderId="13" xfId="124" applyFont="1" applyFill="1" applyBorder="1" applyAlignment="1">
      <alignment horizontal="left" vertical="top"/>
    </xf>
    <xf numFmtId="0" fontId="45" fillId="0" borderId="14" xfId="124" applyFont="1" applyFill="1" applyBorder="1" applyAlignment="1">
      <alignment horizontal="left" vertical="top"/>
    </xf>
    <xf numFmtId="0" fontId="37" fillId="0" borderId="13" xfId="124" applyFont="1" applyFill="1" applyBorder="1" applyAlignment="1">
      <alignment horizontal="left" vertical="top" wrapText="1"/>
    </xf>
    <xf numFmtId="0" fontId="37" fillId="0" borderId="14" xfId="124" applyFont="1" applyFill="1" applyBorder="1" applyAlignment="1">
      <alignment horizontal="left" vertical="top" wrapText="1"/>
    </xf>
    <xf numFmtId="0" fontId="45" fillId="0" borderId="13" xfId="124" applyFont="1" applyFill="1" applyBorder="1" applyAlignment="1">
      <alignment horizontal="left" vertical="top" wrapText="1"/>
    </xf>
    <xf numFmtId="0" fontId="45" fillId="0" borderId="14" xfId="124" applyFont="1" applyFill="1" applyBorder="1" applyAlignment="1">
      <alignment horizontal="left" vertical="top" wrapText="1"/>
    </xf>
    <xf numFmtId="0" fontId="20" fillId="37" borderId="10" xfId="124" applyNumberFormat="1" applyFont="1" applyFill="1" applyBorder="1" applyAlignment="1" applyProtection="1">
      <alignment horizontal="center" vertical="center"/>
      <protection locked="0"/>
    </xf>
    <xf numFmtId="0" fontId="20" fillId="37" borderId="11" xfId="124" applyNumberFormat="1" applyFont="1" applyFill="1" applyBorder="1" applyAlignment="1" applyProtection="1">
      <alignment horizontal="center" vertical="center"/>
      <protection locked="0"/>
    </xf>
    <xf numFmtId="0" fontId="20" fillId="37" borderId="12" xfId="124" applyNumberFormat="1" applyFont="1" applyFill="1" applyBorder="1" applyAlignment="1" applyProtection="1">
      <alignment horizontal="center" vertical="center"/>
      <protection locked="0"/>
    </xf>
    <xf numFmtId="0" fontId="20" fillId="37" borderId="13" xfId="124" applyNumberFormat="1" applyFont="1" applyFill="1" applyBorder="1" applyAlignment="1" applyProtection="1">
      <alignment horizontal="center" vertical="center"/>
      <protection locked="0"/>
    </xf>
    <xf numFmtId="0" fontId="20" fillId="37" borderId="0" xfId="124" applyNumberFormat="1" applyFont="1" applyFill="1" applyBorder="1" applyAlignment="1" applyProtection="1">
      <alignment horizontal="center" vertical="center"/>
      <protection locked="0"/>
    </xf>
    <xf numFmtId="0" fontId="20" fillId="37" borderId="14" xfId="124" applyNumberFormat="1" applyFont="1" applyFill="1" applyBorder="1" applyAlignment="1" applyProtection="1">
      <alignment horizontal="center" vertical="center"/>
      <protection locked="0"/>
    </xf>
    <xf numFmtId="0" fontId="20" fillId="37" borderId="15" xfId="124" applyNumberFormat="1" applyFont="1" applyFill="1" applyBorder="1" applyAlignment="1" applyProtection="1">
      <alignment horizontal="center" vertical="center"/>
      <protection locked="0"/>
    </xf>
    <xf numFmtId="0" fontId="20" fillId="37" borderId="16" xfId="124" applyNumberFormat="1" applyFont="1" applyFill="1" applyBorder="1" applyAlignment="1" applyProtection="1">
      <alignment horizontal="center" vertical="center"/>
      <protection locked="0"/>
    </xf>
    <xf numFmtId="0" fontId="20" fillId="37" borderId="17" xfId="124" applyNumberFormat="1" applyFont="1" applyFill="1" applyBorder="1" applyAlignment="1" applyProtection="1">
      <alignment horizontal="center" vertical="center"/>
      <protection locked="0"/>
    </xf>
    <xf numFmtId="0" fontId="36" fillId="36" borderId="18" xfId="121" applyFont="1" applyFill="1" applyBorder="1" applyAlignment="1">
      <alignment horizontal="center" vertical="center"/>
    </xf>
    <xf numFmtId="0" fontId="36" fillId="36" borderId="20" xfId="121" applyFont="1" applyFill="1" applyBorder="1" applyAlignment="1">
      <alignment horizontal="center" vertical="center"/>
    </xf>
    <xf numFmtId="0" fontId="20" fillId="37" borderId="13" xfId="42" applyNumberFormat="1" applyFont="1" applyFill="1" applyBorder="1" applyAlignment="1" applyProtection="1">
      <alignment horizontal="center" vertical="center"/>
      <protection locked="0"/>
    </xf>
    <xf numFmtId="0" fontId="20" fillId="37" borderId="0" xfId="42" applyNumberFormat="1" applyFont="1" applyFill="1" applyBorder="1" applyAlignment="1" applyProtection="1">
      <alignment horizontal="center" vertical="center"/>
      <protection locked="0"/>
    </xf>
    <xf numFmtId="0" fontId="20" fillId="37" borderId="14" xfId="42" applyNumberFormat="1" applyFont="1" applyFill="1" applyBorder="1" applyAlignment="1" applyProtection="1">
      <alignment horizontal="center" vertical="center"/>
      <protection locked="0"/>
    </xf>
    <xf numFmtId="0" fontId="20" fillId="37" borderId="15" xfId="42" applyNumberFormat="1" applyFont="1" applyFill="1" applyBorder="1" applyAlignment="1" applyProtection="1">
      <alignment horizontal="center" vertical="center"/>
      <protection locked="0"/>
    </xf>
    <xf numFmtId="0" fontId="20" fillId="37" borderId="16" xfId="42" applyNumberFormat="1" applyFont="1" applyFill="1" applyBorder="1" applyAlignment="1" applyProtection="1">
      <alignment horizontal="center" vertical="center"/>
      <protection locked="0"/>
    </xf>
    <xf numFmtId="0" fontId="20" fillId="37" borderId="17" xfId="42" applyNumberFormat="1" applyFont="1" applyFill="1" applyBorder="1" applyAlignment="1" applyProtection="1">
      <alignment horizontal="center" vertical="center"/>
      <protection locked="0"/>
    </xf>
    <xf numFmtId="0" fontId="19" fillId="33" borderId="0" xfId="126" applyFont="1" applyFill="1" applyBorder="1" applyAlignment="1">
      <alignment horizontal="left" vertical="top"/>
    </xf>
    <xf numFmtId="0" fontId="20" fillId="37" borderId="10" xfId="0" applyNumberFormat="1" applyFont="1" applyFill="1" applyBorder="1" applyAlignment="1" applyProtection="1">
      <alignment horizontal="center" vertical="center"/>
      <protection locked="0"/>
    </xf>
    <xf numFmtId="0" fontId="20" fillId="37" borderId="11" xfId="0" applyNumberFormat="1" applyFont="1" applyFill="1" applyBorder="1" applyAlignment="1" applyProtection="1">
      <alignment horizontal="center" vertical="center"/>
      <protection locked="0"/>
    </xf>
    <xf numFmtId="0" fontId="20" fillId="37" borderId="12" xfId="0" applyNumberFormat="1" applyFont="1" applyFill="1" applyBorder="1" applyAlignment="1" applyProtection="1">
      <alignment horizontal="center" vertical="center"/>
      <protection locked="0"/>
    </xf>
    <xf numFmtId="0" fontId="20" fillId="37" borderId="13" xfId="0" applyNumberFormat="1" applyFont="1" applyFill="1" applyBorder="1" applyAlignment="1" applyProtection="1">
      <alignment horizontal="center" vertical="center"/>
      <protection locked="0"/>
    </xf>
    <xf numFmtId="0" fontId="20" fillId="37" borderId="0" xfId="0" applyNumberFormat="1" applyFont="1" applyFill="1" applyBorder="1" applyAlignment="1" applyProtection="1">
      <alignment horizontal="center" vertical="center"/>
      <protection locked="0"/>
    </xf>
    <xf numFmtId="0" fontId="20" fillId="37" borderId="14" xfId="0" applyNumberFormat="1" applyFont="1" applyFill="1" applyBorder="1" applyAlignment="1" applyProtection="1">
      <alignment horizontal="center" vertical="center"/>
      <protection locked="0"/>
    </xf>
    <xf numFmtId="0" fontId="20" fillId="37" borderId="15" xfId="0" applyNumberFormat="1" applyFont="1" applyFill="1" applyBorder="1" applyAlignment="1" applyProtection="1">
      <alignment horizontal="center" vertical="center"/>
      <protection locked="0"/>
    </xf>
    <xf numFmtId="0" fontId="20" fillId="37" borderId="16" xfId="0" applyNumberFormat="1" applyFont="1" applyFill="1" applyBorder="1" applyAlignment="1" applyProtection="1">
      <alignment horizontal="center" vertical="center"/>
      <protection locked="0"/>
    </xf>
    <xf numFmtId="0" fontId="20" fillId="37" borderId="17" xfId="0" applyNumberFormat="1" applyFont="1" applyFill="1" applyBorder="1" applyAlignment="1" applyProtection="1">
      <alignment horizontal="center" vertical="center"/>
      <protection locked="0"/>
    </xf>
    <xf numFmtId="0" fontId="39" fillId="37" borderId="10" xfId="121" applyFont="1" applyFill="1" applyBorder="1" applyAlignment="1">
      <alignment horizontal="center" vertical="center" wrapText="1"/>
    </xf>
    <xf numFmtId="0" fontId="39" fillId="37" borderId="11" xfId="121" applyFont="1" applyFill="1" applyBorder="1" applyAlignment="1">
      <alignment horizontal="center" vertical="center" wrapText="1"/>
    </xf>
    <xf numFmtId="0" fontId="39" fillId="37" borderId="12" xfId="121" applyFont="1" applyFill="1" applyBorder="1" applyAlignment="1">
      <alignment horizontal="center" vertical="center" wrapText="1"/>
    </xf>
    <xf numFmtId="0" fontId="39" fillId="37" borderId="15" xfId="121" applyFont="1" applyFill="1" applyBorder="1" applyAlignment="1">
      <alignment horizontal="center" vertical="center" wrapText="1"/>
    </xf>
    <xf numFmtId="0" fontId="39" fillId="37" borderId="16" xfId="121" applyFont="1" applyFill="1" applyBorder="1" applyAlignment="1">
      <alignment horizontal="center" vertical="center" wrapText="1"/>
    </xf>
    <xf numFmtId="0" fontId="39" fillId="37" borderId="17" xfId="121" applyFont="1" applyFill="1" applyBorder="1" applyAlignment="1">
      <alignment horizontal="center" vertical="center" wrapText="1"/>
    </xf>
    <xf numFmtId="0" fontId="26" fillId="33" borderId="13" xfId="126" applyFont="1" applyFill="1" applyBorder="1" applyAlignment="1">
      <alignment horizontal="left" vertical="top"/>
    </xf>
    <xf numFmtId="0" fontId="26" fillId="33" borderId="0" xfId="126" applyFont="1" applyFill="1" applyBorder="1" applyAlignment="1">
      <alignment horizontal="left" vertical="top"/>
    </xf>
    <xf numFmtId="0" fontId="23" fillId="33" borderId="0" xfId="126" applyFont="1" applyFill="1" applyBorder="1" applyAlignment="1">
      <alignment horizontal="left" vertical="top" wrapText="1"/>
    </xf>
    <xf numFmtId="0" fontId="19" fillId="0" borderId="0" xfId="126" applyFont="1" applyFill="1" applyBorder="1" applyAlignment="1">
      <alignment horizontal="left" vertical="top"/>
    </xf>
    <xf numFmtId="0" fontId="19" fillId="35" borderId="15" xfId="45" applyFont="1" applyFill="1" applyBorder="1" applyAlignment="1">
      <alignment horizontal="justify" vertical="center"/>
    </xf>
    <xf numFmtId="0" fontId="19" fillId="35" borderId="16" xfId="45" applyFont="1" applyFill="1" applyBorder="1" applyAlignment="1">
      <alignment horizontal="justify" vertical="center"/>
    </xf>
    <xf numFmtId="0" fontId="19" fillId="35" borderId="17" xfId="45" applyFont="1" applyFill="1" applyBorder="1" applyAlignment="1">
      <alignment horizontal="justify" vertical="center"/>
    </xf>
    <xf numFmtId="43" fontId="26" fillId="0" borderId="0" xfId="46" applyFont="1" applyFill="1" applyBorder="1" applyAlignment="1">
      <alignment horizontal="justify" vertical="center"/>
    </xf>
    <xf numFmtId="43" fontId="30" fillId="0" borderId="13" xfId="46" applyFont="1" applyFill="1" applyBorder="1" applyAlignment="1">
      <alignment horizontal="justify" vertical="center"/>
    </xf>
    <xf numFmtId="43" fontId="30" fillId="0" borderId="0" xfId="46" applyFont="1" applyFill="1" applyBorder="1" applyAlignment="1">
      <alignment horizontal="justify" vertical="center"/>
    </xf>
    <xf numFmtId="43" fontId="30" fillId="0" borderId="13" xfId="46" applyFont="1" applyFill="1" applyBorder="1" applyAlignment="1">
      <alignment horizontal="justify" vertical="center" wrapText="1"/>
    </xf>
    <xf numFmtId="43" fontId="30" fillId="0" borderId="0" xfId="46" applyFont="1" applyFill="1" applyBorder="1" applyAlignment="1">
      <alignment horizontal="justify" vertical="center" wrapText="1"/>
    </xf>
    <xf numFmtId="43" fontId="26" fillId="0" borderId="13" xfId="46" applyFont="1" applyFill="1" applyBorder="1" applyAlignment="1">
      <alignment horizontal="justify" vertical="center"/>
    </xf>
    <xf numFmtId="0" fontId="26" fillId="37" borderId="13" xfId="45" applyFont="1" applyFill="1" applyBorder="1" applyAlignment="1">
      <alignment horizontal="center" vertical="center"/>
    </xf>
    <xf numFmtId="0" fontId="26" fillId="37" borderId="0" xfId="45" applyFont="1" applyFill="1" applyBorder="1" applyAlignment="1">
      <alignment horizontal="center" vertical="center"/>
    </xf>
    <xf numFmtId="0" fontId="26" fillId="37" borderId="14" xfId="45" applyFont="1" applyFill="1" applyBorder="1" applyAlignment="1">
      <alignment horizontal="center" vertical="center"/>
    </xf>
    <xf numFmtId="0" fontId="26" fillId="37" borderId="15" xfId="45" applyFont="1" applyFill="1" applyBorder="1" applyAlignment="1">
      <alignment horizontal="center" vertical="center"/>
    </xf>
    <xf numFmtId="0" fontId="26" fillId="37" borderId="16" xfId="45" applyFont="1" applyFill="1" applyBorder="1" applyAlignment="1">
      <alignment horizontal="center" vertical="center"/>
    </xf>
    <xf numFmtId="0" fontId="26" fillId="37" borderId="17" xfId="45" applyFont="1" applyFill="1" applyBorder="1" applyAlignment="1">
      <alignment horizontal="center" vertical="center"/>
    </xf>
    <xf numFmtId="0" fontId="32" fillId="34" borderId="18" xfId="45" applyFont="1" applyFill="1" applyBorder="1" applyAlignment="1">
      <alignment horizontal="center" vertical="center"/>
    </xf>
    <xf numFmtId="0" fontId="32" fillId="34" borderId="19" xfId="45" applyFont="1" applyFill="1" applyBorder="1" applyAlignment="1">
      <alignment horizontal="center" vertical="center"/>
    </xf>
    <xf numFmtId="0" fontId="26" fillId="37" borderId="10" xfId="45" applyFont="1" applyFill="1" applyBorder="1" applyAlignment="1">
      <alignment horizontal="center" vertical="center"/>
    </xf>
    <xf numFmtId="0" fontId="26" fillId="37" borderId="11" xfId="45" applyFont="1" applyFill="1" applyBorder="1" applyAlignment="1">
      <alignment horizontal="center" vertical="center"/>
    </xf>
    <xf numFmtId="0" fontId="26" fillId="37" borderId="12" xfId="45" applyFont="1" applyFill="1" applyBorder="1" applyAlignment="1">
      <alignment horizontal="center" vertical="center"/>
    </xf>
    <xf numFmtId="0" fontId="48" fillId="0" borderId="0" xfId="0" applyFont="1" applyAlignment="1">
      <alignment horizontal="center" vertical="center"/>
    </xf>
    <xf numFmtId="0" fontId="48" fillId="37" borderId="10" xfId="0" applyFont="1" applyFill="1" applyBorder="1" applyAlignment="1">
      <alignment horizontal="center"/>
    </xf>
    <xf numFmtId="0" fontId="48" fillId="37" borderId="11" xfId="0" applyFont="1" applyFill="1" applyBorder="1" applyAlignment="1">
      <alignment horizontal="center"/>
    </xf>
    <xf numFmtId="0" fontId="48" fillId="37" borderId="12" xfId="0" applyFont="1" applyFill="1" applyBorder="1" applyAlignment="1">
      <alignment horizontal="center"/>
    </xf>
    <xf numFmtId="0" fontId="53" fillId="37" borderId="13" xfId="0" applyFont="1" applyFill="1" applyBorder="1" applyAlignment="1">
      <alignment horizontal="center" vertical="center"/>
    </xf>
    <xf numFmtId="0" fontId="53" fillId="37" borderId="0" xfId="0" applyFont="1" applyFill="1" applyBorder="1" applyAlignment="1">
      <alignment horizontal="center" vertical="center"/>
    </xf>
    <xf numFmtId="0" fontId="53" fillId="37" borderId="14" xfId="0" applyFont="1" applyFill="1" applyBorder="1" applyAlignment="1">
      <alignment horizontal="center" vertical="center"/>
    </xf>
    <xf numFmtId="0" fontId="37" fillId="37" borderId="13" xfId="0" applyFont="1" applyFill="1" applyBorder="1" applyAlignment="1">
      <alignment horizontal="center" vertical="center"/>
    </xf>
    <xf numFmtId="0" fontId="37" fillId="37" borderId="0" xfId="0" applyFont="1" applyFill="1" applyBorder="1" applyAlignment="1">
      <alignment horizontal="center" vertical="center"/>
    </xf>
    <xf numFmtId="0" fontId="37" fillId="37" borderId="14" xfId="0" applyFont="1" applyFill="1" applyBorder="1" applyAlignment="1">
      <alignment horizontal="center" vertical="center"/>
    </xf>
    <xf numFmtId="0" fontId="49" fillId="38" borderId="10" xfId="0" applyFont="1" applyFill="1" applyBorder="1" applyAlignment="1">
      <alignment horizontal="center" vertical="center"/>
    </xf>
    <xf numFmtId="0" fontId="49" fillId="38" borderId="11" xfId="0" applyFont="1" applyFill="1" applyBorder="1" applyAlignment="1">
      <alignment horizontal="center" vertical="center"/>
    </xf>
    <xf numFmtId="0" fontId="49" fillId="38" borderId="12" xfId="0" applyFont="1" applyFill="1" applyBorder="1" applyAlignment="1">
      <alignment horizontal="center" vertical="center"/>
    </xf>
    <xf numFmtId="0" fontId="49" fillId="38" borderId="13" xfId="0" applyFont="1" applyFill="1" applyBorder="1" applyAlignment="1">
      <alignment horizontal="center" vertical="center"/>
    </xf>
    <xf numFmtId="0" fontId="49" fillId="38" borderId="0" xfId="0" applyFont="1" applyFill="1" applyBorder="1" applyAlignment="1">
      <alignment horizontal="center" vertical="center"/>
    </xf>
    <xf numFmtId="0" fontId="49" fillId="38" borderId="14" xfId="0" applyFont="1" applyFill="1" applyBorder="1" applyAlignment="1">
      <alignment horizontal="center" vertical="center"/>
    </xf>
    <xf numFmtId="0" fontId="49" fillId="38" borderId="22" xfId="0" applyFont="1" applyFill="1" applyBorder="1" applyAlignment="1">
      <alignment horizontal="center" vertical="center" wrapText="1"/>
    </xf>
    <xf numFmtId="0" fontId="49" fillId="38" borderId="23" xfId="0" applyFont="1" applyFill="1" applyBorder="1" applyAlignment="1">
      <alignment horizontal="center" vertical="center" wrapText="1"/>
    </xf>
    <xf numFmtId="0" fontId="49" fillId="38" borderId="24" xfId="0" applyFont="1" applyFill="1" applyBorder="1" applyAlignment="1">
      <alignment horizontal="center" vertical="center" wrapText="1"/>
    </xf>
    <xf numFmtId="0" fontId="26" fillId="0" borderId="13" xfId="42" applyFont="1" applyBorder="1" applyAlignment="1">
      <alignment horizontal="justify" vertical="center" wrapText="1"/>
    </xf>
    <xf numFmtId="0" fontId="26" fillId="0" borderId="0" xfId="42" applyFont="1" applyBorder="1" applyAlignment="1">
      <alignment horizontal="justify" vertical="center" wrapText="1"/>
    </xf>
    <xf numFmtId="0" fontId="26" fillId="0" borderId="13" xfId="42" applyFont="1" applyFill="1" applyBorder="1" applyAlignment="1">
      <alignment horizontal="justify" wrapText="1"/>
    </xf>
    <xf numFmtId="0" fontId="26" fillId="0" borderId="0" xfId="42" applyFont="1" applyFill="1" applyBorder="1" applyAlignment="1">
      <alignment horizontal="justify" wrapText="1"/>
    </xf>
    <xf numFmtId="0" fontId="19" fillId="0" borderId="0" xfId="42" applyFont="1" applyFill="1" applyBorder="1" applyAlignment="1">
      <alignment horizontal="justify" vertical="center" wrapText="1"/>
    </xf>
    <xf numFmtId="0" fontId="19" fillId="0" borderId="13" xfId="42" applyFont="1" applyBorder="1" applyAlignment="1">
      <alignment horizontal="justify" vertical="center" wrapText="1"/>
    </xf>
    <xf numFmtId="0" fontId="19" fillId="0" borderId="0" xfId="42" applyFont="1" applyBorder="1" applyAlignment="1">
      <alignment horizontal="justify" vertical="center" wrapText="1"/>
    </xf>
    <xf numFmtId="0" fontId="26" fillId="0" borderId="13" xfId="42" applyFont="1" applyBorder="1" applyAlignment="1">
      <alignment horizontal="justify" wrapText="1"/>
    </xf>
    <xf numFmtId="0" fontId="26" fillId="0" borderId="0" xfId="42" applyFont="1" applyBorder="1" applyAlignment="1">
      <alignment horizontal="justify" wrapText="1"/>
    </xf>
    <xf numFmtId="0" fontId="30" fillId="0" borderId="13" xfId="42" applyFont="1" applyBorder="1" applyAlignment="1">
      <alignment horizontal="justify" vertical="center" wrapText="1"/>
    </xf>
    <xf numFmtId="0" fontId="30" fillId="0" borderId="0" xfId="42" applyFont="1" applyBorder="1" applyAlignment="1">
      <alignment horizontal="justify" vertical="center" wrapText="1"/>
    </xf>
    <xf numFmtId="0" fontId="23" fillId="37" borderId="10" xfId="42" applyNumberFormat="1" applyFont="1" applyFill="1" applyBorder="1" applyAlignment="1" applyProtection="1">
      <alignment horizontal="center"/>
      <protection locked="0"/>
    </xf>
    <xf numFmtId="0" fontId="23" fillId="37" borderId="11" xfId="42" applyNumberFormat="1" applyFont="1" applyFill="1" applyBorder="1" applyAlignment="1" applyProtection="1">
      <alignment horizontal="center"/>
      <protection locked="0"/>
    </xf>
    <xf numFmtId="0" fontId="23" fillId="37" borderId="12" xfId="42" applyNumberFormat="1" applyFont="1" applyFill="1" applyBorder="1" applyAlignment="1" applyProtection="1">
      <alignment horizontal="center"/>
      <protection locked="0"/>
    </xf>
    <xf numFmtId="0" fontId="23" fillId="37" borderId="13" xfId="42" applyFont="1" applyFill="1" applyBorder="1" applyAlignment="1" applyProtection="1">
      <alignment horizontal="center"/>
    </xf>
    <xf numFmtId="0" fontId="23" fillId="37" borderId="0" xfId="42" applyFont="1" applyFill="1" applyBorder="1" applyAlignment="1" applyProtection="1">
      <alignment horizontal="center"/>
    </xf>
    <xf numFmtId="0" fontId="23" fillId="37" borderId="14" xfId="42" applyFont="1" applyFill="1" applyBorder="1" applyAlignment="1" applyProtection="1">
      <alignment horizontal="center"/>
    </xf>
    <xf numFmtId="0" fontId="16" fillId="40" borderId="25" xfId="0" applyFont="1" applyFill="1" applyBorder="1"/>
    <xf numFmtId="0" fontId="28" fillId="0" borderId="0" xfId="0" applyFont="1"/>
    <xf numFmtId="0" fontId="58" fillId="36" borderId="10" xfId="0" applyFont="1" applyFill="1" applyBorder="1" applyAlignment="1">
      <alignment horizontal="center" vertical="center"/>
    </xf>
    <xf numFmtId="0" fontId="58" fillId="36" borderId="11" xfId="0" applyFont="1" applyFill="1" applyBorder="1" applyAlignment="1">
      <alignment horizontal="center" vertical="center"/>
    </xf>
    <xf numFmtId="0" fontId="58" fillId="36" borderId="12" xfId="0" applyFont="1" applyFill="1" applyBorder="1" applyAlignment="1">
      <alignment horizontal="center" vertical="center"/>
    </xf>
    <xf numFmtId="0" fontId="32" fillId="36" borderId="13" xfId="0" applyFont="1" applyFill="1" applyBorder="1" applyAlignment="1">
      <alignment horizontal="center" vertical="center"/>
    </xf>
    <xf numFmtId="0" fontId="32" fillId="36" borderId="0" xfId="0" applyFont="1" applyFill="1" applyBorder="1" applyAlignment="1">
      <alignment horizontal="center" vertical="center"/>
    </xf>
    <xf numFmtId="0" fontId="32" fillId="36" borderId="14" xfId="0" applyFont="1" applyFill="1" applyBorder="1" applyAlignment="1">
      <alignment horizontal="center" vertical="center"/>
    </xf>
    <xf numFmtId="37" fontId="58" fillId="36" borderId="15" xfId="47" applyNumberFormat="1" applyFont="1" applyFill="1" applyBorder="1" applyAlignment="1" applyProtection="1">
      <alignment horizontal="center"/>
    </xf>
    <xf numFmtId="37" fontId="58" fillId="36" borderId="16" xfId="47" applyNumberFormat="1" applyFont="1" applyFill="1" applyBorder="1" applyAlignment="1" applyProtection="1">
      <alignment horizontal="center"/>
    </xf>
    <xf numFmtId="0" fontId="26" fillId="41" borderId="10" xfId="0" applyFont="1" applyFill="1" applyBorder="1" applyAlignment="1">
      <alignment horizontal="center" vertical="center"/>
    </xf>
    <xf numFmtId="0" fontId="26" fillId="41" borderId="12" xfId="0" applyFont="1" applyFill="1" applyBorder="1" applyAlignment="1">
      <alignment horizontal="center" vertical="center"/>
    </xf>
    <xf numFmtId="0" fontId="26" fillId="41" borderId="23" xfId="0" applyFont="1" applyFill="1" applyBorder="1" applyAlignment="1">
      <alignment horizontal="center" vertical="center" wrapText="1"/>
    </xf>
    <xf numFmtId="0" fontId="26" fillId="41" borderId="13" xfId="0" applyFont="1" applyFill="1" applyBorder="1" applyAlignment="1">
      <alignment horizontal="center" vertical="center"/>
    </xf>
    <xf numFmtId="0" fontId="26" fillId="41" borderId="14" xfId="0" applyFont="1" applyFill="1" applyBorder="1" applyAlignment="1">
      <alignment horizontal="center" vertical="center"/>
    </xf>
    <xf numFmtId="0" fontId="26" fillId="41" borderId="22" xfId="0" applyFont="1" applyFill="1" applyBorder="1" applyAlignment="1">
      <alignment horizontal="center" vertical="center" wrapText="1"/>
    </xf>
    <xf numFmtId="0" fontId="26" fillId="41" borderId="15" xfId="0" applyFont="1" applyFill="1" applyBorder="1" applyAlignment="1">
      <alignment horizontal="center" vertical="center"/>
    </xf>
    <xf numFmtId="0" fontId="26" fillId="41" borderId="17" xfId="0" applyFont="1" applyFill="1" applyBorder="1" applyAlignment="1">
      <alignment horizontal="center" vertical="center"/>
    </xf>
    <xf numFmtId="0" fontId="26" fillId="41" borderId="24" xfId="0" applyFont="1" applyFill="1" applyBorder="1" applyAlignment="1">
      <alignment horizontal="center" vertical="center" wrapText="1"/>
    </xf>
    <xf numFmtId="0" fontId="19" fillId="35" borderId="10" xfId="0" applyFont="1" applyFill="1" applyBorder="1" applyAlignment="1">
      <alignment horizontal="justify" vertical="center" wrapText="1"/>
    </xf>
    <xf numFmtId="0" fontId="19" fillId="35" borderId="11" xfId="0" applyFont="1" applyFill="1" applyBorder="1" applyAlignment="1">
      <alignment horizontal="justify" vertical="center" wrapText="1"/>
    </xf>
    <xf numFmtId="0" fontId="19" fillId="35" borderId="22" xfId="0" applyFont="1" applyFill="1" applyBorder="1" applyAlignment="1">
      <alignment horizontal="justify" vertical="center" wrapText="1"/>
    </xf>
    <xf numFmtId="0" fontId="26" fillId="35" borderId="13" xfId="0" applyFont="1" applyFill="1" applyBorder="1" applyAlignment="1">
      <alignment horizontal="justify" vertical="center" wrapText="1"/>
    </xf>
    <xf numFmtId="0" fontId="26" fillId="35" borderId="0" xfId="0" applyFont="1" applyFill="1" applyBorder="1" applyAlignment="1">
      <alignment horizontal="justify" vertical="center" wrapText="1"/>
    </xf>
    <xf numFmtId="44" fontId="26" fillId="35" borderId="23" xfId="129" applyFont="1" applyFill="1" applyBorder="1" applyAlignment="1">
      <alignment horizontal="justify" vertical="center" wrapText="1"/>
    </xf>
    <xf numFmtId="0" fontId="19" fillId="35" borderId="13" xfId="0" applyFont="1" applyFill="1" applyBorder="1" applyAlignment="1">
      <alignment horizontal="justify" vertical="center"/>
    </xf>
    <xf numFmtId="0" fontId="19" fillId="35" borderId="0" xfId="0" applyFont="1" applyFill="1" applyBorder="1" applyAlignment="1">
      <alignment horizontal="justify" vertical="center"/>
    </xf>
    <xf numFmtId="0" fontId="19" fillId="35" borderId="23" xfId="0" applyFont="1" applyFill="1" applyBorder="1" applyAlignment="1">
      <alignment horizontal="justify" vertical="center"/>
    </xf>
    <xf numFmtId="173" fontId="16" fillId="0" borderId="23" xfId="47" applyNumberFormat="1" applyFont="1" applyBorder="1"/>
    <xf numFmtId="0" fontId="26" fillId="35" borderId="18" xfId="0" applyFont="1" applyFill="1" applyBorder="1" applyAlignment="1">
      <alignment horizontal="justify" vertical="center"/>
    </xf>
    <xf numFmtId="0" fontId="26" fillId="35" borderId="19" xfId="0" applyFont="1" applyFill="1" applyBorder="1" applyAlignment="1">
      <alignment horizontal="justify" vertical="center"/>
    </xf>
    <xf numFmtId="44" fontId="26" fillId="35" borderId="21" xfId="129" applyFont="1" applyFill="1" applyBorder="1" applyAlignment="1">
      <alignment horizontal="justify" vertical="center"/>
    </xf>
    <xf numFmtId="43" fontId="59" fillId="33" borderId="21" xfId="47" applyFont="1" applyFill="1" applyBorder="1" applyAlignment="1">
      <alignment vertical="center" wrapText="1"/>
    </xf>
    <xf numFmtId="44" fontId="0" fillId="0" borderId="0" xfId="129" applyFont="1"/>
    <xf numFmtId="4" fontId="0" fillId="0" borderId="0" xfId="0" applyNumberFormat="1"/>
    <xf numFmtId="44" fontId="0" fillId="0" borderId="0" xfId="0" applyNumberFormat="1"/>
    <xf numFmtId="43" fontId="60" fillId="33" borderId="23" xfId="47" applyFont="1" applyFill="1" applyBorder="1" applyAlignment="1" applyProtection="1">
      <alignment vertical="center" wrapText="1"/>
    </xf>
    <xf numFmtId="43" fontId="0" fillId="0" borderId="0" xfId="47" applyFont="1"/>
    <xf numFmtId="37" fontId="32" fillId="36" borderId="10" xfId="47" applyNumberFormat="1" applyFont="1" applyFill="1" applyBorder="1" applyAlignment="1" applyProtection="1">
      <alignment horizontal="center"/>
    </xf>
    <xf numFmtId="37" fontId="32" fillId="36" borderId="11" xfId="47" applyNumberFormat="1" applyFont="1" applyFill="1" applyBorder="1" applyAlignment="1" applyProtection="1">
      <alignment horizontal="center"/>
    </xf>
    <xf numFmtId="37" fontId="32" fillId="36" borderId="12" xfId="47" applyNumberFormat="1" applyFont="1" applyFill="1" applyBorder="1" applyAlignment="1" applyProtection="1">
      <alignment horizontal="center"/>
    </xf>
    <xf numFmtId="37" fontId="58" fillId="36" borderId="13" xfId="47" applyNumberFormat="1" applyFont="1" applyFill="1" applyBorder="1" applyAlignment="1" applyProtection="1">
      <alignment horizontal="center"/>
      <protection locked="0"/>
    </xf>
    <xf numFmtId="37" fontId="58" fillId="36" borderId="0" xfId="47" applyNumberFormat="1" applyFont="1" applyFill="1" applyBorder="1" applyAlignment="1" applyProtection="1">
      <alignment horizontal="center"/>
      <protection locked="0"/>
    </xf>
    <xf numFmtId="37" fontId="58" fillId="36" borderId="14" xfId="47" applyNumberFormat="1" applyFont="1" applyFill="1" applyBorder="1" applyAlignment="1" applyProtection="1">
      <alignment horizontal="center"/>
      <protection locked="0"/>
    </xf>
    <xf numFmtId="37" fontId="58" fillId="36" borderId="13" xfId="47" applyNumberFormat="1" applyFont="1" applyFill="1" applyBorder="1" applyAlignment="1" applyProtection="1">
      <alignment horizontal="center"/>
    </xf>
    <xf numFmtId="37" fontId="58" fillId="36" borderId="0" xfId="47" applyNumberFormat="1" applyFont="1" applyFill="1" applyBorder="1" applyAlignment="1" applyProtection="1">
      <alignment horizontal="center"/>
    </xf>
    <xf numFmtId="37" fontId="58" fillId="36" borderId="14" xfId="47" applyNumberFormat="1" applyFont="1" applyFill="1" applyBorder="1" applyAlignment="1" applyProtection="1">
      <alignment horizontal="center"/>
    </xf>
    <xf numFmtId="0" fontId="43" fillId="33" borderId="0" xfId="0" applyFont="1" applyFill="1"/>
    <xf numFmtId="37" fontId="39" fillId="41" borderId="10" xfId="47" applyNumberFormat="1" applyFont="1" applyFill="1" applyBorder="1" applyAlignment="1" applyProtection="1">
      <alignment horizontal="center" vertical="center" wrapText="1"/>
    </xf>
    <xf numFmtId="37" fontId="39" fillId="41" borderId="12" xfId="47" applyNumberFormat="1" applyFont="1" applyFill="1" applyBorder="1" applyAlignment="1" applyProtection="1">
      <alignment horizontal="center" vertical="center"/>
    </xf>
    <xf numFmtId="37" fontId="39" fillId="41" borderId="18" xfId="47" applyNumberFormat="1" applyFont="1" applyFill="1" applyBorder="1" applyAlignment="1" applyProtection="1">
      <alignment horizontal="center"/>
    </xf>
    <xf numFmtId="37" fontId="39" fillId="41" borderId="19" xfId="47" applyNumberFormat="1" applyFont="1" applyFill="1" applyBorder="1" applyAlignment="1" applyProtection="1">
      <alignment horizontal="center"/>
    </xf>
    <xf numFmtId="37" fontId="39" fillId="41" borderId="20" xfId="47" applyNumberFormat="1" applyFont="1" applyFill="1" applyBorder="1" applyAlignment="1" applyProtection="1">
      <alignment horizontal="center"/>
    </xf>
    <xf numFmtId="37" fontId="39" fillId="41" borderId="21" xfId="47" applyNumberFormat="1" applyFont="1" applyFill="1" applyBorder="1" applyAlignment="1" applyProtection="1">
      <alignment horizontal="center" vertical="center" wrapText="1"/>
    </xf>
    <xf numFmtId="37" fontId="39" fillId="41" borderId="13" xfId="47" applyNumberFormat="1" applyFont="1" applyFill="1" applyBorder="1" applyAlignment="1" applyProtection="1">
      <alignment horizontal="center" vertical="center"/>
    </xf>
    <xf numFmtId="37" fontId="39" fillId="41" borderId="14" xfId="47" applyNumberFormat="1" applyFont="1" applyFill="1" applyBorder="1" applyAlignment="1" applyProtection="1">
      <alignment horizontal="center" vertical="center"/>
    </xf>
    <xf numFmtId="37" fontId="39" fillId="41" borderId="21" xfId="47" applyNumberFormat="1" applyFont="1" applyFill="1" applyBorder="1" applyAlignment="1" applyProtection="1">
      <alignment horizontal="center" vertical="center"/>
    </xf>
    <xf numFmtId="37" fontId="39" fillId="41" borderId="21" xfId="47" applyNumberFormat="1" applyFont="1" applyFill="1" applyBorder="1" applyAlignment="1" applyProtection="1">
      <alignment horizontal="center" wrapText="1"/>
    </xf>
    <xf numFmtId="37" fontId="39" fillId="41" borderId="15" xfId="47" applyNumberFormat="1" applyFont="1" applyFill="1" applyBorder="1" applyAlignment="1" applyProtection="1">
      <alignment horizontal="center" vertical="center"/>
    </xf>
    <xf numFmtId="37" fontId="39" fillId="41" borderId="17" xfId="47" applyNumberFormat="1" applyFont="1" applyFill="1" applyBorder="1" applyAlignment="1" applyProtection="1">
      <alignment horizontal="center" vertical="center"/>
    </xf>
    <xf numFmtId="37" fontId="39" fillId="41" borderId="21" xfId="47" applyNumberFormat="1" applyFont="1" applyFill="1" applyBorder="1" applyAlignment="1" applyProtection="1">
      <alignment horizontal="center"/>
    </xf>
    <xf numFmtId="0" fontId="61" fillId="0" borderId="0" xfId="0" applyFont="1"/>
    <xf numFmtId="0" fontId="40" fillId="33" borderId="13" xfId="0" applyFont="1" applyFill="1" applyBorder="1" applyAlignment="1">
      <alignment horizontal="justify" vertical="center" wrapText="1"/>
    </xf>
    <xf numFmtId="0" fontId="40" fillId="33" borderId="14" xfId="0" applyFont="1" applyFill="1" applyBorder="1" applyAlignment="1">
      <alignment horizontal="justify" vertical="center" wrapText="1"/>
    </xf>
    <xf numFmtId="0" fontId="40" fillId="33" borderId="23" xfId="0" applyFont="1" applyFill="1" applyBorder="1" applyAlignment="1">
      <alignment horizontal="justify" vertical="center" wrapText="1"/>
    </xf>
    <xf numFmtId="0" fontId="40" fillId="33" borderId="13" xfId="0" applyFont="1" applyFill="1" applyBorder="1" applyAlignment="1">
      <alignment horizontal="justify" vertical="top" wrapText="1"/>
    </xf>
    <xf numFmtId="0" fontId="40" fillId="33" borderId="14" xfId="0" applyFont="1" applyFill="1" applyBorder="1" applyAlignment="1" applyProtection="1">
      <alignment horizontal="justify" vertical="top" wrapText="1"/>
      <protection locked="0"/>
    </xf>
    <xf numFmtId="0" fontId="40" fillId="33" borderId="15" xfId="0" applyFont="1" applyFill="1" applyBorder="1" applyAlignment="1">
      <alignment horizontal="justify" vertical="top" wrapText="1"/>
    </xf>
    <xf numFmtId="0" fontId="40" fillId="33" borderId="17" xfId="0" applyFont="1" applyFill="1" applyBorder="1" applyAlignment="1">
      <alignment horizontal="justify" vertical="top" wrapText="1"/>
    </xf>
    <xf numFmtId="43" fontId="40" fillId="33" borderId="24" xfId="47" applyFont="1" applyFill="1" applyBorder="1" applyAlignment="1">
      <alignment horizontal="justify" vertical="top" wrapText="1"/>
    </xf>
    <xf numFmtId="0" fontId="39" fillId="33" borderId="15" xfId="0" applyFont="1" applyFill="1" applyBorder="1" applyAlignment="1">
      <alignment horizontal="justify" vertical="top" wrapText="1"/>
    </xf>
    <xf numFmtId="0" fontId="39" fillId="33" borderId="17" xfId="0" applyFont="1" applyFill="1" applyBorder="1" applyAlignment="1">
      <alignment horizontal="justify" vertical="top" wrapText="1"/>
    </xf>
    <xf numFmtId="0" fontId="40" fillId="33" borderId="0" xfId="0" applyFont="1" applyFill="1"/>
    <xf numFmtId="0" fontId="43" fillId="33" borderId="10" xfId="0" applyFont="1" applyFill="1" applyBorder="1" applyAlignment="1">
      <alignment horizontal="justify" vertical="center" wrapText="1"/>
    </xf>
    <xf numFmtId="0" fontId="43" fillId="33" borderId="12" xfId="0" applyFont="1" applyFill="1" applyBorder="1" applyAlignment="1">
      <alignment horizontal="justify" vertical="center" wrapText="1"/>
    </xf>
    <xf numFmtId="0" fontId="43" fillId="33" borderId="22" xfId="0" applyFont="1" applyFill="1" applyBorder="1" applyAlignment="1">
      <alignment horizontal="justify" vertical="center" wrapText="1"/>
    </xf>
    <xf numFmtId="0" fontId="43" fillId="33" borderId="23" xfId="0" applyFont="1" applyFill="1" applyBorder="1" applyAlignment="1">
      <alignment horizontal="justify" vertical="center" wrapText="1"/>
    </xf>
    <xf numFmtId="0" fontId="0" fillId="0" borderId="0" xfId="0" applyAlignment="1">
      <alignment horizontal="left"/>
    </xf>
    <xf numFmtId="0" fontId="43" fillId="33" borderId="13" xfId="0" applyFont="1" applyFill="1" applyBorder="1" applyAlignment="1">
      <alignment horizontal="justify" vertical="top" wrapText="1"/>
    </xf>
    <xf numFmtId="4" fontId="40" fillId="0" borderId="14" xfId="0" applyNumberFormat="1" applyFont="1" applyBorder="1"/>
    <xf numFmtId="4" fontId="40" fillId="0" borderId="23" xfId="0" applyNumberFormat="1" applyFont="1" applyBorder="1"/>
    <xf numFmtId="0" fontId="43" fillId="33" borderId="15" xfId="0" applyFont="1" applyFill="1" applyBorder="1" applyAlignment="1">
      <alignment horizontal="justify" vertical="top" wrapText="1"/>
    </xf>
    <xf numFmtId="0" fontId="40" fillId="33" borderId="17" xfId="0" applyFont="1" applyFill="1" applyBorder="1" applyAlignment="1" applyProtection="1">
      <alignment horizontal="justify" vertical="top" wrapText="1"/>
      <protection locked="0"/>
    </xf>
    <xf numFmtId="0" fontId="50" fillId="33" borderId="15" xfId="0" applyFont="1" applyFill="1" applyBorder="1" applyAlignment="1">
      <alignment horizontal="justify" vertical="top" wrapText="1"/>
    </xf>
  </cellXfs>
  <cellStyles count="130">
    <cellStyle name="=C:\WINNT\SYSTEM32\COMMAND.COM" xfId="43"/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Hipervínculo" xfId="48" builtinId="8" hidden="1"/>
    <cellStyle name="Hipervínculo" xfId="50" builtinId="8" hidden="1"/>
    <cellStyle name="Hipervínculo" xfId="52" builtinId="8" hidden="1"/>
    <cellStyle name="Hipervínculo" xfId="54" builtinId="8" hidden="1"/>
    <cellStyle name="Hipervínculo" xfId="56" builtinId="8" hidden="1"/>
    <cellStyle name="Hipervínculo" xfId="58" builtinId="8" hidden="1"/>
    <cellStyle name="Hipervínculo" xfId="60" builtinId="8" hidden="1"/>
    <cellStyle name="Hipervínculo" xfId="62" builtinId="8" hidden="1"/>
    <cellStyle name="Hipervínculo" xfId="64" builtinId="8" hidden="1"/>
    <cellStyle name="Hipervínculo" xfId="66" builtinId="8" hidden="1"/>
    <cellStyle name="Hipervínculo" xfId="68" builtinId="8" hidden="1"/>
    <cellStyle name="Hipervínculo" xfId="70" builtinId="8" hidden="1"/>
    <cellStyle name="Hipervínculo" xfId="72" builtinId="8" hidden="1"/>
    <cellStyle name="Hipervínculo" xfId="74" builtinId="8" hidden="1"/>
    <cellStyle name="Hipervínculo" xfId="76" builtinId="8" hidden="1"/>
    <cellStyle name="Hipervínculo" xfId="78" builtinId="8" hidden="1"/>
    <cellStyle name="Hipervínculo" xfId="80" builtinId="8" hidden="1"/>
    <cellStyle name="Hipervínculo" xfId="82" builtinId="8" hidden="1"/>
    <cellStyle name="Hipervínculo" xfId="84" builtinId="8" hidden="1"/>
    <cellStyle name="Hipervínculo" xfId="86" builtinId="8" hidden="1"/>
    <cellStyle name="Hipervínculo" xfId="88" builtinId="8" hidden="1"/>
    <cellStyle name="Hipervínculo" xfId="90" builtinId="8" hidden="1"/>
    <cellStyle name="Hipervínculo" xfId="92" builtinId="8" hidden="1"/>
    <cellStyle name="Hipervínculo" xfId="94" builtinId="8" hidden="1"/>
    <cellStyle name="Hipervínculo" xfId="96" builtinId="8" hidden="1"/>
    <cellStyle name="Hipervínculo" xfId="98" builtinId="8" hidden="1"/>
    <cellStyle name="Hipervínculo" xfId="100" builtinId="8" hidden="1"/>
    <cellStyle name="Hipervínculo" xfId="102" builtinId="8" hidden="1"/>
    <cellStyle name="Hipervínculo" xfId="104" builtinId="8" hidden="1"/>
    <cellStyle name="Hipervínculo" xfId="106" builtinId="8" hidden="1"/>
    <cellStyle name="Hipervínculo" xfId="108" builtinId="8" hidden="1"/>
    <cellStyle name="Hipervínculo" xfId="110" builtinId="8" hidden="1"/>
    <cellStyle name="Hipervínculo" xfId="112" builtinId="8" hidden="1"/>
    <cellStyle name="Hipervínculo" xfId="114" builtinId="8" hidden="1"/>
    <cellStyle name="Hipervínculo" xfId="116" builtinId="8" hidden="1"/>
    <cellStyle name="Hipervínculo" xfId="118" builtinId="8" hidden="1"/>
    <cellStyle name="Hipervínculo" xfId="128" builtinId="8"/>
    <cellStyle name="Hipervínculo visitado" xfId="49" builtinId="9" hidden="1"/>
    <cellStyle name="Hipervínculo visitado" xfId="51" builtinId="9" hidden="1"/>
    <cellStyle name="Hipervínculo visitado" xfId="53" builtinId="9" hidden="1"/>
    <cellStyle name="Hipervínculo visitado" xfId="55" builtinId="9" hidden="1"/>
    <cellStyle name="Hipervínculo visitado" xfId="57" builtinId="9" hidden="1"/>
    <cellStyle name="Hipervínculo visitado" xfId="59" builtinId="9" hidden="1"/>
    <cellStyle name="Hipervínculo visitado" xfId="61" builtinId="9" hidden="1"/>
    <cellStyle name="Hipervínculo visitado" xfId="63" builtinId="9" hidden="1"/>
    <cellStyle name="Hipervínculo visitado" xfId="65" builtinId="9" hidden="1"/>
    <cellStyle name="Hipervínculo visitado" xfId="67" builtinId="9" hidden="1"/>
    <cellStyle name="Hipervínculo visitado" xfId="69" builtinId="9" hidden="1"/>
    <cellStyle name="Hipervínculo visitado" xfId="71" builtinId="9" hidden="1"/>
    <cellStyle name="Hipervínculo visitado" xfId="73" builtinId="9" hidden="1"/>
    <cellStyle name="Hipervínculo visitado" xfId="75" builtinId="9" hidden="1"/>
    <cellStyle name="Hipervínculo visitado" xfId="77" builtinId="9" hidden="1"/>
    <cellStyle name="Hipervínculo visitado" xfId="79" builtinId="9" hidden="1"/>
    <cellStyle name="Hipervínculo visitado" xfId="81" builtinId="9" hidden="1"/>
    <cellStyle name="Hipervínculo visitado" xfId="83" builtinId="9" hidden="1"/>
    <cellStyle name="Hipervínculo visitado" xfId="85" builtinId="9" hidden="1"/>
    <cellStyle name="Hipervínculo visitado" xfId="87" builtinId="9" hidden="1"/>
    <cellStyle name="Hipervínculo visitado" xfId="89" builtinId="9" hidden="1"/>
    <cellStyle name="Hipervínculo visitado" xfId="91" builtinId="9" hidden="1"/>
    <cellStyle name="Hipervínculo visitado" xfId="93" builtinId="9" hidden="1"/>
    <cellStyle name="Hipervínculo visitado" xfId="95" builtinId="9" hidden="1"/>
    <cellStyle name="Hipervínculo visitado" xfId="97" builtinId="9" hidden="1"/>
    <cellStyle name="Hipervínculo visitado" xfId="99" builtinId="9" hidden="1"/>
    <cellStyle name="Hipervínculo visitado" xfId="101" builtinId="9" hidden="1"/>
    <cellStyle name="Hipervínculo visitado" xfId="103" builtinId="9" hidden="1"/>
    <cellStyle name="Hipervínculo visitado" xfId="105" builtinId="9" hidden="1"/>
    <cellStyle name="Hipervínculo visitado" xfId="107" builtinId="9" hidden="1"/>
    <cellStyle name="Hipervínculo visitado" xfId="109" builtinId="9" hidden="1"/>
    <cellStyle name="Hipervínculo visitado" xfId="111" builtinId="9" hidden="1"/>
    <cellStyle name="Hipervínculo visitado" xfId="113" builtinId="9" hidden="1"/>
    <cellStyle name="Hipervínculo visitado" xfId="115" builtinId="9" hidden="1"/>
    <cellStyle name="Hipervínculo visitado" xfId="117" builtinId="9" hidden="1"/>
    <cellStyle name="Hipervínculo visitado" xfId="119" builtinId="9" hidden="1"/>
    <cellStyle name="Incorrecto" xfId="7" builtinId="27" customBuiltin="1"/>
    <cellStyle name="Millares" xfId="47" builtinId="3"/>
    <cellStyle name="Millares 2" xfId="44"/>
    <cellStyle name="Millares 2 2" xfId="122"/>
    <cellStyle name="Millares 2 3" xfId="125"/>
    <cellStyle name="Millares 5 2" xfId="123"/>
    <cellStyle name="Millares 7" xfId="127"/>
    <cellStyle name="Millares 8" xfId="46"/>
    <cellStyle name="Moneda" xfId="129" builtinId="4"/>
    <cellStyle name="Neutral" xfId="8" builtinId="28" customBuiltin="1"/>
    <cellStyle name="Normal" xfId="0" builtinId="0"/>
    <cellStyle name="Normal 2" xfId="42"/>
    <cellStyle name="Normal 2 2" xfId="121"/>
    <cellStyle name="Normal 3 2" xfId="120"/>
    <cellStyle name="Normal 3 3" xfId="124"/>
    <cellStyle name="Normal 7" xfId="126"/>
    <cellStyle name="Normal 8" xfId="45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colors>
    <mruColors>
      <color rgb="FF66FF66"/>
      <color rgb="FF00FFFF"/>
      <color rgb="FFD9176A"/>
      <color rgb="FFD60093"/>
      <color rgb="FFDA969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monterrey.gob.mx/transparencia/articulo10-15.html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21"/>
  <sheetViews>
    <sheetView showGridLines="0" tabSelected="1" workbookViewId="0">
      <selection activeCell="B16" sqref="B16"/>
    </sheetView>
  </sheetViews>
  <sheetFormatPr baseColWidth="10" defaultRowHeight="15" x14ac:dyDescent="0.25"/>
  <cols>
    <col min="1" max="1" width="3.7109375" customWidth="1"/>
    <col min="2" max="2" width="97.7109375" bestFit="1" customWidth="1"/>
  </cols>
  <sheetData>
    <row r="2" spans="2:2" x14ac:dyDescent="0.25">
      <c r="B2" s="341" t="s">
        <v>320</v>
      </c>
    </row>
    <row r="3" spans="2:2" x14ac:dyDescent="0.25">
      <c r="B3" s="341" t="s">
        <v>321</v>
      </c>
    </row>
    <row r="4" spans="2:2" x14ac:dyDescent="0.25">
      <c r="B4" s="341" t="s">
        <v>330</v>
      </c>
    </row>
    <row r="5" spans="2:2" ht="2.25" customHeight="1" x14ac:dyDescent="0.25">
      <c r="B5" s="342"/>
    </row>
    <row r="6" spans="2:2" ht="9" customHeight="1" x14ac:dyDescent="0.25"/>
    <row r="7" spans="2:2" x14ac:dyDescent="0.25">
      <c r="B7" s="504" t="s">
        <v>335</v>
      </c>
    </row>
    <row r="8" spans="2:2" s="344" customFormat="1" x14ac:dyDescent="0.25">
      <c r="B8" s="343" t="s">
        <v>322</v>
      </c>
    </row>
    <row r="9" spans="2:2" s="344" customFormat="1" x14ac:dyDescent="0.25">
      <c r="B9" s="343" t="s">
        <v>323</v>
      </c>
    </row>
    <row r="10" spans="2:2" s="344" customFormat="1" x14ac:dyDescent="0.25">
      <c r="B10" s="343" t="s">
        <v>324</v>
      </c>
    </row>
    <row r="11" spans="2:2" s="344" customFormat="1" x14ac:dyDescent="0.25">
      <c r="B11" s="343" t="s">
        <v>325</v>
      </c>
    </row>
    <row r="12" spans="2:2" s="344" customFormat="1" x14ac:dyDescent="0.25">
      <c r="B12" s="343" t="s">
        <v>326</v>
      </c>
    </row>
    <row r="13" spans="2:2" s="344" customFormat="1" x14ac:dyDescent="0.25">
      <c r="B13" s="343" t="s">
        <v>327</v>
      </c>
    </row>
    <row r="15" spans="2:2" x14ac:dyDescent="0.25">
      <c r="B15" s="504" t="s">
        <v>331</v>
      </c>
    </row>
    <row r="16" spans="2:2" x14ac:dyDescent="0.25">
      <c r="B16" s="343" t="s">
        <v>332</v>
      </c>
    </row>
    <row r="17" spans="2:3" x14ac:dyDescent="0.25">
      <c r="B17" s="343" t="s">
        <v>333</v>
      </c>
    </row>
    <row r="18" spans="2:3" x14ac:dyDescent="0.25">
      <c r="B18" s="343" t="s">
        <v>334</v>
      </c>
    </row>
    <row r="19" spans="2:3" x14ac:dyDescent="0.25">
      <c r="B19" s="343"/>
    </row>
    <row r="20" spans="2:3" x14ac:dyDescent="0.25">
      <c r="B20" s="505" t="s">
        <v>328</v>
      </c>
      <c r="C20" s="345"/>
    </row>
    <row r="21" spans="2:3" ht="27" customHeight="1" x14ac:dyDescent="0.25">
      <c r="B21" s="346" t="s">
        <v>329</v>
      </c>
    </row>
  </sheetData>
  <hyperlinks>
    <hyperlink ref="B10" location="Variaciones!A1" tooltip="∙ Estado de Variación en la Hacienda Pública" display="∙ Estado de Variación en la Hacienda Pública"/>
    <hyperlink ref="B11" location="Cambios!A1" tooltip="∙ Estado de Cambios en la Situación Financiera" display="∙ Estado de Cambios en la Situación Financiera"/>
    <hyperlink ref="B12" location="'Analitico Activo'!A1" tooltip="∙ Estado Analítico del Activo" display="∙ Estado Analítico del Activo"/>
    <hyperlink ref="B13" location="Flujo!A1" tooltip="∙ Estado de Flujos de Efectivo" display="∙ Estado de Flujos de Efectivo"/>
    <hyperlink ref="B21" r:id="rId1" tooltip="Información Financiera del Municipio de Monterrey"/>
    <hyperlink ref="B16" location="'Clasificación Administrativa 1'!A1" tooltip="∙ Clasificación Administrativa 1" display="∙ Clasificación Administrativa 1"/>
    <hyperlink ref="B17" location="'Clasificación Administrativa 2'!A1" tooltip="∙ Clasificación Administrativa 2" display="∙ Clasificación Administrativa 2"/>
    <hyperlink ref="B18" location="'Clasificación Funcional'!A1" tooltip="∙ Clasificación Funcional" display="∙ Clasificación Funcional"/>
    <hyperlink ref="B9" location="Actividades!A1" tooltip="∙ Estado de Actividades" display="∙ Estado de Actividades"/>
    <hyperlink ref="B8" location="'Situación Financiera'!A1" tooltip="∙ Estado de Situación Financiera" display="∙ Estado de Situación Financiera"/>
  </hyperlinks>
  <pageMargins left="0.7" right="0.7" top="0.75" bottom="0.75" header="0.3" footer="0.3"/>
  <pageSetup orientation="portrait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I49"/>
  <sheetViews>
    <sheetView showGridLines="0" topLeftCell="A19" zoomScaleNormal="100" workbookViewId="0"/>
  </sheetViews>
  <sheetFormatPr baseColWidth="10" defaultRowHeight="15" x14ac:dyDescent="0.25"/>
  <cols>
    <col min="1" max="1" width="3" bestFit="1" customWidth="1"/>
    <col min="2" max="2" width="6.140625" customWidth="1"/>
    <col min="3" max="3" width="50.28515625" customWidth="1"/>
    <col min="4" max="4" width="17.42578125" customWidth="1"/>
    <col min="5" max="5" width="18" bestFit="1" customWidth="1"/>
    <col min="6" max="6" width="19.7109375" bestFit="1" customWidth="1"/>
    <col min="7" max="7" width="19.140625" customWidth="1"/>
    <col min="8" max="8" width="18" bestFit="1" customWidth="1"/>
    <col min="9" max="9" width="17.85546875" bestFit="1" customWidth="1"/>
    <col min="10" max="10" width="2" customWidth="1"/>
  </cols>
  <sheetData>
    <row r="2" spans="2:9" x14ac:dyDescent="0.25">
      <c r="B2" s="506" t="s">
        <v>38</v>
      </c>
      <c r="C2" s="507"/>
      <c r="D2" s="507"/>
      <c r="E2" s="507"/>
      <c r="F2" s="507"/>
      <c r="G2" s="507"/>
      <c r="H2" s="507"/>
      <c r="I2" s="508"/>
    </row>
    <row r="3" spans="2:9" x14ac:dyDescent="0.25">
      <c r="B3" s="509" t="s">
        <v>336</v>
      </c>
      <c r="C3" s="510"/>
      <c r="D3" s="510"/>
      <c r="E3" s="510"/>
      <c r="F3" s="510"/>
      <c r="G3" s="510"/>
      <c r="H3" s="510"/>
      <c r="I3" s="511"/>
    </row>
    <row r="4" spans="2:9" x14ac:dyDescent="0.25">
      <c r="B4" s="509" t="s">
        <v>337</v>
      </c>
      <c r="C4" s="510"/>
      <c r="D4" s="510"/>
      <c r="E4" s="510"/>
      <c r="F4" s="510"/>
      <c r="G4" s="510"/>
      <c r="H4" s="510"/>
      <c r="I4" s="511"/>
    </row>
    <row r="5" spans="2:9" x14ac:dyDescent="0.25">
      <c r="B5" s="512" t="s">
        <v>338</v>
      </c>
      <c r="C5" s="513"/>
      <c r="D5" s="513"/>
      <c r="E5" s="513"/>
      <c r="F5" s="513"/>
      <c r="G5" s="513"/>
      <c r="H5" s="513"/>
      <c r="I5" s="513"/>
    </row>
    <row r="6" spans="2:9" x14ac:dyDescent="0.25">
      <c r="B6" s="514" t="s">
        <v>201</v>
      </c>
      <c r="C6" s="515"/>
      <c r="D6" s="516" t="s">
        <v>339</v>
      </c>
      <c r="E6" s="516"/>
      <c r="F6" s="516"/>
      <c r="G6" s="516"/>
      <c r="H6" s="516"/>
      <c r="I6" s="516" t="s">
        <v>340</v>
      </c>
    </row>
    <row r="7" spans="2:9" ht="24" x14ac:dyDescent="0.25">
      <c r="B7" s="517"/>
      <c r="C7" s="518"/>
      <c r="D7" s="519" t="s">
        <v>341</v>
      </c>
      <c r="E7" s="519" t="s">
        <v>342</v>
      </c>
      <c r="F7" s="519" t="s">
        <v>343</v>
      </c>
      <c r="G7" s="519" t="s">
        <v>344</v>
      </c>
      <c r="H7" s="519" t="s">
        <v>345</v>
      </c>
      <c r="I7" s="516"/>
    </row>
    <row r="8" spans="2:9" x14ac:dyDescent="0.25">
      <c r="B8" s="520"/>
      <c r="C8" s="521"/>
      <c r="D8" s="522">
        <v>1</v>
      </c>
      <c r="E8" s="522">
        <v>2</v>
      </c>
      <c r="F8" s="522" t="s">
        <v>346</v>
      </c>
      <c r="G8" s="522">
        <v>4</v>
      </c>
      <c r="H8" s="522">
        <v>5</v>
      </c>
      <c r="I8" s="522" t="s">
        <v>347</v>
      </c>
    </row>
    <row r="9" spans="2:9" x14ac:dyDescent="0.25">
      <c r="B9" s="523"/>
      <c r="C9" s="524"/>
      <c r="D9" s="525"/>
      <c r="E9" s="525"/>
      <c r="F9" s="525"/>
      <c r="G9" s="525"/>
      <c r="H9" s="525"/>
      <c r="I9" s="525"/>
    </row>
    <row r="10" spans="2:9" x14ac:dyDescent="0.25">
      <c r="B10" s="526" t="s">
        <v>348</v>
      </c>
      <c r="C10" s="527"/>
      <c r="D10" s="528">
        <v>2031054341.8199999</v>
      </c>
      <c r="E10" s="528">
        <v>507204819.58000034</v>
      </c>
      <c r="F10" s="528">
        <v>2538259161.4000001</v>
      </c>
      <c r="G10" s="528">
        <v>2101164341.5800009</v>
      </c>
      <c r="H10" s="528">
        <v>2033307376.5100002</v>
      </c>
      <c r="I10" s="528">
        <v>437094819.81999904</v>
      </c>
    </row>
    <row r="11" spans="2:9" x14ac:dyDescent="0.25">
      <c r="B11" s="529"/>
      <c r="C11" s="530" t="s">
        <v>349</v>
      </c>
      <c r="D11" s="144">
        <v>46476316.039999999</v>
      </c>
      <c r="E11" s="144">
        <v>2206420.2300000004</v>
      </c>
      <c r="F11" s="144">
        <v>48682736.269999996</v>
      </c>
      <c r="G11" s="144">
        <v>38090589.809999995</v>
      </c>
      <c r="H11" s="144">
        <v>37924787.009999998</v>
      </c>
      <c r="I11" s="144">
        <v>10592146.460000001</v>
      </c>
    </row>
    <row r="12" spans="2:9" x14ac:dyDescent="0.25">
      <c r="B12" s="529"/>
      <c r="C12" s="530" t="s">
        <v>350</v>
      </c>
      <c r="D12" s="144">
        <v>0</v>
      </c>
      <c r="E12" s="144">
        <v>0</v>
      </c>
      <c r="F12" s="144">
        <v>0</v>
      </c>
      <c r="G12" s="144">
        <v>0</v>
      </c>
      <c r="H12" s="144">
        <v>0</v>
      </c>
      <c r="I12" s="144">
        <v>0</v>
      </c>
    </row>
    <row r="13" spans="2:9" x14ac:dyDescent="0.25">
      <c r="B13" s="529"/>
      <c r="C13" s="530" t="s">
        <v>351</v>
      </c>
      <c r="D13" s="144">
        <v>714389369.88999999</v>
      </c>
      <c r="E13" s="144">
        <v>108601166.69999997</v>
      </c>
      <c r="F13" s="144">
        <v>822990536.58999991</v>
      </c>
      <c r="G13" s="144">
        <v>668316801.13000047</v>
      </c>
      <c r="H13" s="144">
        <v>625819349.04999995</v>
      </c>
      <c r="I13" s="144">
        <v>154673735.45999944</v>
      </c>
    </row>
    <row r="14" spans="2:9" x14ac:dyDescent="0.25">
      <c r="B14" s="529"/>
      <c r="C14" s="530" t="s">
        <v>352</v>
      </c>
      <c r="D14" s="144">
        <v>0</v>
      </c>
      <c r="E14" s="144">
        <v>0</v>
      </c>
      <c r="F14" s="144">
        <v>0</v>
      </c>
      <c r="G14" s="144">
        <v>0</v>
      </c>
      <c r="H14" s="144">
        <v>0</v>
      </c>
      <c r="I14" s="144">
        <v>0</v>
      </c>
    </row>
    <row r="15" spans="2:9" x14ac:dyDescent="0.25">
      <c r="B15" s="529"/>
      <c r="C15" s="530" t="s">
        <v>353</v>
      </c>
      <c r="D15" s="144">
        <v>240931478.37999994</v>
      </c>
      <c r="E15" s="144">
        <v>52198337.010000058</v>
      </c>
      <c r="F15" s="144">
        <v>293129815.38999999</v>
      </c>
      <c r="G15" s="144">
        <v>227419661.89000005</v>
      </c>
      <c r="H15" s="144">
        <v>226886660.68000007</v>
      </c>
      <c r="I15" s="144">
        <v>65710153.49999994</v>
      </c>
    </row>
    <row r="16" spans="2:9" x14ac:dyDescent="0.25">
      <c r="B16" s="529"/>
      <c r="C16" s="530" t="s">
        <v>354</v>
      </c>
      <c r="D16" s="144">
        <v>0</v>
      </c>
      <c r="E16" s="144">
        <v>0</v>
      </c>
      <c r="F16" s="144">
        <v>0</v>
      </c>
      <c r="G16" s="144">
        <v>0</v>
      </c>
      <c r="H16" s="144">
        <v>0</v>
      </c>
      <c r="I16" s="144">
        <v>0</v>
      </c>
    </row>
    <row r="17" spans="2:9" x14ac:dyDescent="0.25">
      <c r="B17" s="529"/>
      <c r="C17" s="530" t="s">
        <v>355</v>
      </c>
      <c r="D17" s="144">
        <v>875889536.97000003</v>
      </c>
      <c r="E17" s="144">
        <v>332981302.45000035</v>
      </c>
      <c r="F17" s="144">
        <v>1208870839.4200003</v>
      </c>
      <c r="G17" s="144">
        <v>1025773782.5900006</v>
      </c>
      <c r="H17" s="144">
        <v>1004572803.2100004</v>
      </c>
      <c r="I17" s="144">
        <v>183097056.82999969</v>
      </c>
    </row>
    <row r="18" spans="2:9" x14ac:dyDescent="0.25">
      <c r="B18" s="529"/>
      <c r="C18" s="530" t="s">
        <v>356</v>
      </c>
      <c r="D18" s="144">
        <v>153367640.53999996</v>
      </c>
      <c r="E18" s="144">
        <v>11217593.189999994</v>
      </c>
      <c r="F18" s="144">
        <v>164585233.72999996</v>
      </c>
      <c r="G18" s="144">
        <v>141563506.15999997</v>
      </c>
      <c r="H18" s="144">
        <v>138103776.55999991</v>
      </c>
      <c r="I18" s="144">
        <v>23021727.569999993</v>
      </c>
    </row>
    <row r="19" spans="2:9" x14ac:dyDescent="0.25">
      <c r="B19" s="529"/>
      <c r="C19" s="530"/>
      <c r="D19" s="144"/>
      <c r="E19" s="144"/>
      <c r="F19" s="144"/>
      <c r="G19" s="144"/>
      <c r="H19" s="144"/>
      <c r="I19" s="144"/>
    </row>
    <row r="20" spans="2:9" x14ac:dyDescent="0.25">
      <c r="B20" s="526" t="s">
        <v>357</v>
      </c>
      <c r="C20" s="527"/>
      <c r="D20" s="528">
        <v>3306441477.950007</v>
      </c>
      <c r="E20" s="528">
        <v>507898706.10000032</v>
      </c>
      <c r="F20" s="528">
        <v>3814340184.0500073</v>
      </c>
      <c r="G20" s="528">
        <v>3058385875.4199972</v>
      </c>
      <c r="H20" s="528">
        <v>2909520006.8899961</v>
      </c>
      <c r="I20" s="528">
        <v>755954308.63001025</v>
      </c>
    </row>
    <row r="21" spans="2:9" x14ac:dyDescent="0.25">
      <c r="B21" s="529"/>
      <c r="C21" s="530" t="s">
        <v>358</v>
      </c>
      <c r="D21" s="144">
        <v>5195396.43</v>
      </c>
      <c r="E21" s="144">
        <v>-529305.58000000019</v>
      </c>
      <c r="F21" s="144">
        <v>4666090.8499999996</v>
      </c>
      <c r="G21" s="144">
        <v>3846892.45</v>
      </c>
      <c r="H21" s="144">
        <v>3826932.4799999995</v>
      </c>
      <c r="I21" s="144">
        <v>819198.39999999944</v>
      </c>
    </row>
    <row r="22" spans="2:9" x14ac:dyDescent="0.25">
      <c r="B22" s="529"/>
      <c r="C22" s="530" t="s">
        <v>359</v>
      </c>
      <c r="D22" s="144">
        <v>2393384707.4800067</v>
      </c>
      <c r="E22" s="144">
        <v>430797409.0000003</v>
      </c>
      <c r="F22" s="144">
        <v>2824182116.4800072</v>
      </c>
      <c r="G22" s="144">
        <v>2231531498.7899971</v>
      </c>
      <c r="H22" s="144">
        <v>2093554698.7099962</v>
      </c>
      <c r="I22" s="144">
        <v>592650617.69001007</v>
      </c>
    </row>
    <row r="23" spans="2:9" x14ac:dyDescent="0.25">
      <c r="B23" s="529"/>
      <c r="C23" s="530" t="s">
        <v>360</v>
      </c>
      <c r="D23" s="144">
        <v>21734262.460000001</v>
      </c>
      <c r="E23" s="144">
        <v>1559413.1600000001</v>
      </c>
      <c r="F23" s="144">
        <v>23293675.620000001</v>
      </c>
      <c r="G23" s="144">
        <v>19839419.009999998</v>
      </c>
      <c r="H23" s="144">
        <v>19717910.149999999</v>
      </c>
      <c r="I23" s="144">
        <v>3454256.6100000031</v>
      </c>
    </row>
    <row r="24" spans="2:9" x14ac:dyDescent="0.25">
      <c r="B24" s="529"/>
      <c r="C24" s="530" t="s">
        <v>361</v>
      </c>
      <c r="D24" s="144">
        <v>237691160.34000009</v>
      </c>
      <c r="E24" s="144">
        <v>98318268.330000013</v>
      </c>
      <c r="F24" s="144">
        <v>336009428.67000008</v>
      </c>
      <c r="G24" s="144">
        <v>279278979.53000003</v>
      </c>
      <c r="H24" s="144">
        <v>278223542.22999996</v>
      </c>
      <c r="I24" s="144">
        <v>56730449.140000045</v>
      </c>
    </row>
    <row r="25" spans="2:9" x14ac:dyDescent="0.25">
      <c r="B25" s="529"/>
      <c r="C25" s="530" t="s">
        <v>362</v>
      </c>
      <c r="D25" s="144">
        <v>7483200.5500000007</v>
      </c>
      <c r="E25" s="144">
        <v>-828007.08999999973</v>
      </c>
      <c r="F25" s="144">
        <v>6655193.4600000009</v>
      </c>
      <c r="G25" s="144">
        <v>5556502.5700000022</v>
      </c>
      <c r="H25" s="144">
        <v>5416052.0400000019</v>
      </c>
      <c r="I25" s="144">
        <v>1098690.8899999987</v>
      </c>
    </row>
    <row r="26" spans="2:9" x14ac:dyDescent="0.25">
      <c r="B26" s="529"/>
      <c r="C26" s="530" t="s">
        <v>363</v>
      </c>
      <c r="D26" s="144">
        <v>617383915.11000001</v>
      </c>
      <c r="E26" s="144">
        <v>-30141510.160000008</v>
      </c>
      <c r="F26" s="144">
        <v>587242404.95000005</v>
      </c>
      <c r="G26" s="144">
        <v>497598337.92999995</v>
      </c>
      <c r="H26" s="144">
        <v>488771701.63999993</v>
      </c>
      <c r="I26" s="144">
        <v>89644067.0200001</v>
      </c>
    </row>
    <row r="27" spans="2:9" x14ac:dyDescent="0.25">
      <c r="B27" s="529"/>
      <c r="C27" s="530" t="s">
        <v>364</v>
      </c>
      <c r="D27" s="144">
        <v>23568835.579999994</v>
      </c>
      <c r="E27" s="144">
        <v>8722438.4399999976</v>
      </c>
      <c r="F27" s="144">
        <v>32291274.019999992</v>
      </c>
      <c r="G27" s="144">
        <v>20734245.140000004</v>
      </c>
      <c r="H27" s="144">
        <v>20009169.640000001</v>
      </c>
      <c r="I27" s="144">
        <v>11557028.879999988</v>
      </c>
    </row>
    <row r="28" spans="2:9" x14ac:dyDescent="0.25">
      <c r="B28" s="529"/>
      <c r="C28" s="530"/>
      <c r="D28" s="531"/>
      <c r="E28" s="531"/>
      <c r="F28" s="531"/>
      <c r="G28" s="531"/>
      <c r="H28" s="531"/>
      <c r="I28" s="531"/>
    </row>
    <row r="29" spans="2:9" x14ac:dyDescent="0.25">
      <c r="B29" s="526" t="s">
        <v>365</v>
      </c>
      <c r="C29" s="527"/>
      <c r="D29" s="532">
        <v>103116378.92</v>
      </c>
      <c r="E29" s="532">
        <v>1137862.900000005</v>
      </c>
      <c r="F29" s="532">
        <v>104254241.81999999</v>
      </c>
      <c r="G29" s="532">
        <v>85804754.260000005</v>
      </c>
      <c r="H29" s="532">
        <v>85293567.439999998</v>
      </c>
      <c r="I29" s="532">
        <v>18449487.560000002</v>
      </c>
    </row>
    <row r="30" spans="2:9" x14ac:dyDescent="0.25">
      <c r="B30" s="529"/>
      <c r="C30" s="530" t="s">
        <v>366</v>
      </c>
      <c r="D30" s="144">
        <v>33544470.570000004</v>
      </c>
      <c r="E30" s="144">
        <v>4517489.1400000025</v>
      </c>
      <c r="F30" s="144">
        <v>38061959.710000008</v>
      </c>
      <c r="G30" s="144">
        <v>26717053.800000004</v>
      </c>
      <c r="H30" s="144">
        <v>26670904.800000004</v>
      </c>
      <c r="I30" s="144">
        <v>11344905.910000004</v>
      </c>
    </row>
    <row r="31" spans="2:9" x14ac:dyDescent="0.25">
      <c r="B31" s="529"/>
      <c r="C31" s="530" t="s">
        <v>367</v>
      </c>
      <c r="D31" s="144">
        <v>0</v>
      </c>
      <c r="E31" s="144">
        <v>0</v>
      </c>
      <c r="F31" s="144">
        <v>0</v>
      </c>
      <c r="G31" s="144">
        <v>0</v>
      </c>
      <c r="H31" s="144">
        <v>0</v>
      </c>
      <c r="I31" s="144">
        <v>0</v>
      </c>
    </row>
    <row r="32" spans="2:9" x14ac:dyDescent="0.25">
      <c r="B32" s="529"/>
      <c r="C32" s="530" t="s">
        <v>368</v>
      </c>
      <c r="D32" s="144">
        <v>0</v>
      </c>
      <c r="E32" s="144">
        <v>0</v>
      </c>
      <c r="F32" s="144">
        <v>0</v>
      </c>
      <c r="G32" s="144">
        <v>0</v>
      </c>
      <c r="H32" s="144">
        <v>0</v>
      </c>
      <c r="I32" s="144">
        <v>0</v>
      </c>
    </row>
    <row r="33" spans="2:9" x14ac:dyDescent="0.25">
      <c r="B33" s="529"/>
      <c r="C33" s="530" t="s">
        <v>369</v>
      </c>
      <c r="D33" s="144">
        <v>0</v>
      </c>
      <c r="E33" s="144">
        <v>0</v>
      </c>
      <c r="F33" s="144">
        <v>0</v>
      </c>
      <c r="G33" s="144">
        <v>0</v>
      </c>
      <c r="H33" s="144">
        <v>0</v>
      </c>
      <c r="I33" s="144">
        <v>0</v>
      </c>
    </row>
    <row r="34" spans="2:9" x14ac:dyDescent="0.25">
      <c r="B34" s="529"/>
      <c r="C34" s="530" t="s">
        <v>370</v>
      </c>
      <c r="D34" s="144">
        <v>0</v>
      </c>
      <c r="E34" s="144">
        <v>0</v>
      </c>
      <c r="F34" s="144">
        <v>0</v>
      </c>
      <c r="G34" s="144">
        <v>0</v>
      </c>
      <c r="H34" s="144">
        <v>0</v>
      </c>
      <c r="I34" s="144">
        <v>0</v>
      </c>
    </row>
    <row r="35" spans="2:9" x14ac:dyDescent="0.25">
      <c r="B35" s="529"/>
      <c r="C35" s="530" t="s">
        <v>371</v>
      </c>
      <c r="D35" s="144">
        <v>0</v>
      </c>
      <c r="E35" s="144">
        <v>0</v>
      </c>
      <c r="F35" s="144">
        <v>0</v>
      </c>
      <c r="G35" s="144">
        <v>0</v>
      </c>
      <c r="H35" s="144">
        <v>0</v>
      </c>
      <c r="I35" s="144">
        <v>0</v>
      </c>
    </row>
    <row r="36" spans="2:9" x14ac:dyDescent="0.25">
      <c r="B36" s="529"/>
      <c r="C36" s="530" t="s">
        <v>372</v>
      </c>
      <c r="D36" s="144">
        <v>2123939.8399999999</v>
      </c>
      <c r="E36" s="144">
        <v>-152938.17999999993</v>
      </c>
      <c r="F36" s="144">
        <v>1971001.66</v>
      </c>
      <c r="G36" s="144">
        <v>1535047.08</v>
      </c>
      <c r="H36" s="144">
        <v>1509384.48</v>
      </c>
      <c r="I36" s="144">
        <v>435954.57999999984</v>
      </c>
    </row>
    <row r="37" spans="2:9" x14ac:dyDescent="0.25">
      <c r="B37" s="529"/>
      <c r="C37" s="530" t="s">
        <v>373</v>
      </c>
      <c r="D37" s="144">
        <v>32838509.830000002</v>
      </c>
      <c r="E37" s="144">
        <v>-489906.11</v>
      </c>
      <c r="F37" s="144">
        <v>32348603.720000003</v>
      </c>
      <c r="G37" s="144">
        <v>29720355.709999997</v>
      </c>
      <c r="H37" s="144">
        <v>29534757.75</v>
      </c>
      <c r="I37" s="144">
        <v>2628248.0100000054</v>
      </c>
    </row>
    <row r="38" spans="2:9" x14ac:dyDescent="0.25">
      <c r="B38" s="529"/>
      <c r="C38" s="530" t="s">
        <v>374</v>
      </c>
      <c r="D38" s="144">
        <v>34609458.679999992</v>
      </c>
      <c r="E38" s="144">
        <v>-2736781.9499999979</v>
      </c>
      <c r="F38" s="144">
        <v>31872676.729999993</v>
      </c>
      <c r="G38" s="144">
        <v>27832297.669999998</v>
      </c>
      <c r="H38" s="144">
        <v>27578520.410000004</v>
      </c>
      <c r="I38" s="144">
        <v>4040379.0599999949</v>
      </c>
    </row>
    <row r="39" spans="2:9" x14ac:dyDescent="0.25">
      <c r="B39" s="529"/>
      <c r="C39" s="530"/>
      <c r="D39" s="531"/>
      <c r="E39" s="531"/>
      <c r="F39" s="531"/>
      <c r="G39" s="531"/>
      <c r="H39" s="531"/>
      <c r="I39" s="531"/>
    </row>
    <row r="40" spans="2:9" x14ac:dyDescent="0.25">
      <c r="B40" s="526" t="s">
        <v>375</v>
      </c>
      <c r="C40" s="527"/>
      <c r="D40" s="149">
        <v>372443264.84000003</v>
      </c>
      <c r="E40" s="149">
        <v>381493635.55000007</v>
      </c>
      <c r="F40" s="149">
        <v>753936900.3900001</v>
      </c>
      <c r="G40" s="149">
        <v>736464424.53000009</v>
      </c>
      <c r="H40" s="149">
        <v>668423082.26000011</v>
      </c>
      <c r="I40" s="149">
        <v>17472475.860000044</v>
      </c>
    </row>
    <row r="41" spans="2:9" ht="24" x14ac:dyDescent="0.25">
      <c r="B41" s="529"/>
      <c r="C41" s="530" t="s">
        <v>376</v>
      </c>
      <c r="D41" s="144">
        <v>208543264.84000003</v>
      </c>
      <c r="E41" s="144">
        <v>42353946.830000028</v>
      </c>
      <c r="F41" s="144">
        <v>250897211.67000008</v>
      </c>
      <c r="G41" s="144">
        <v>235874856.04000005</v>
      </c>
      <c r="H41" s="144">
        <v>235874856.04000005</v>
      </c>
      <c r="I41" s="144">
        <v>15022355.630000025</v>
      </c>
    </row>
    <row r="42" spans="2:9" ht="24" x14ac:dyDescent="0.25">
      <c r="B42" s="529"/>
      <c r="C42" s="530" t="s">
        <v>377</v>
      </c>
      <c r="D42" s="144">
        <v>163900000</v>
      </c>
      <c r="E42" s="144">
        <v>-6595482.3200000022</v>
      </c>
      <c r="F42" s="144">
        <v>157304517.68000001</v>
      </c>
      <c r="G42" s="144">
        <v>155295164.25999999</v>
      </c>
      <c r="H42" s="144">
        <v>155295164.25999999</v>
      </c>
      <c r="I42" s="144">
        <v>2009353.4200000167</v>
      </c>
    </row>
    <row r="43" spans="2:9" x14ac:dyDescent="0.25">
      <c r="B43" s="529"/>
      <c r="C43" s="530" t="s">
        <v>378</v>
      </c>
      <c r="D43" s="144">
        <v>0</v>
      </c>
      <c r="E43" s="144">
        <v>0</v>
      </c>
      <c r="F43" s="144">
        <v>0</v>
      </c>
      <c r="G43" s="144">
        <v>0</v>
      </c>
      <c r="H43" s="144">
        <v>0</v>
      </c>
      <c r="I43" s="144">
        <v>0</v>
      </c>
    </row>
    <row r="44" spans="2:9" x14ac:dyDescent="0.25">
      <c r="B44" s="529"/>
      <c r="C44" s="530" t="s">
        <v>379</v>
      </c>
      <c r="D44" s="144">
        <v>0</v>
      </c>
      <c r="E44" s="144">
        <v>345735171.04000002</v>
      </c>
      <c r="F44" s="144">
        <v>345735171.04000002</v>
      </c>
      <c r="G44" s="144">
        <v>345294404.23000002</v>
      </c>
      <c r="H44" s="144">
        <v>277253061.96000004</v>
      </c>
      <c r="I44" s="144">
        <v>440766.81000000238</v>
      </c>
    </row>
    <row r="45" spans="2:9" x14ac:dyDescent="0.25">
      <c r="B45" s="529"/>
      <c r="C45" s="530"/>
      <c r="D45" s="531"/>
      <c r="E45" s="531"/>
      <c r="F45" s="531"/>
      <c r="G45" s="531"/>
      <c r="H45" s="531"/>
      <c r="I45" s="531"/>
    </row>
    <row r="46" spans="2:9" x14ac:dyDescent="0.25">
      <c r="B46" s="533"/>
      <c r="C46" s="534" t="s">
        <v>380</v>
      </c>
      <c r="D46" s="535">
        <v>5813055463.5300074</v>
      </c>
      <c r="E46" s="535">
        <v>1397735024.1300006</v>
      </c>
      <c r="F46" s="535">
        <v>7210790487.6600075</v>
      </c>
      <c r="G46" s="535">
        <v>5981819395.7899981</v>
      </c>
      <c r="H46" s="535">
        <v>5696544033.0999956</v>
      </c>
      <c r="I46" s="535">
        <v>1228971091.8700094</v>
      </c>
    </row>
    <row r="47" spans="2:9" x14ac:dyDescent="0.25">
      <c r="B47" s="340" t="s">
        <v>243</v>
      </c>
    </row>
    <row r="49" spans="4:9" x14ac:dyDescent="0.25">
      <c r="D49" s="541"/>
      <c r="E49" s="541"/>
      <c r="F49" s="541"/>
      <c r="G49" s="541"/>
      <c r="H49" s="541"/>
      <c r="I49" s="541"/>
    </row>
  </sheetData>
  <mergeCells count="11">
    <mergeCell ref="B10:C10"/>
    <mergeCell ref="B20:C20"/>
    <mergeCell ref="B29:C29"/>
    <mergeCell ref="B40:C40"/>
    <mergeCell ref="B2:I2"/>
    <mergeCell ref="B3:I3"/>
    <mergeCell ref="B4:I4"/>
    <mergeCell ref="B5:I5"/>
    <mergeCell ref="B6:C8"/>
    <mergeCell ref="D6:H6"/>
    <mergeCell ref="I6:I7"/>
  </mergeCells>
  <pageMargins left="0.70866141732283472" right="0.70866141732283472" top="0.74803149606299213" bottom="0.74803149606299213" header="0.31496062992125984" footer="0.31496062992125984"/>
  <pageSetup scale="71" orientation="landscape" horizontalDpi="1200" verticalDpi="12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C1:T99"/>
  <sheetViews>
    <sheetView showGridLines="0" topLeftCell="A34" zoomScale="80" zoomScaleNormal="80" workbookViewId="0">
      <selection activeCell="K90" sqref="K90"/>
    </sheetView>
  </sheetViews>
  <sheetFormatPr baseColWidth="10" defaultColWidth="11.42578125" defaultRowHeight="12" x14ac:dyDescent="0.2"/>
  <cols>
    <col min="1" max="2" width="3.7109375" style="125" customWidth="1"/>
    <col min="3" max="6" width="1.7109375" style="125" customWidth="1"/>
    <col min="7" max="7" width="26.85546875" style="125" customWidth="1"/>
    <col min="8" max="8" width="18.42578125" style="125" customWidth="1"/>
    <col min="9" max="9" width="82" style="125" customWidth="1"/>
    <col min="10" max="10" width="22.42578125" style="126" customWidth="1"/>
    <col min="11" max="11" width="22.140625" style="125" customWidth="1"/>
    <col min="12" max="12" width="22" style="125" customWidth="1"/>
    <col min="13" max="13" width="18.42578125" style="125" bestFit="1" customWidth="1"/>
    <col min="14" max="14" width="20" style="125" bestFit="1" customWidth="1"/>
    <col min="15" max="15" width="17" style="125" bestFit="1" customWidth="1"/>
    <col min="16" max="16" width="18.140625" style="125" customWidth="1"/>
    <col min="17" max="17" width="14.5703125" style="125" bestFit="1" customWidth="1"/>
    <col min="18" max="18" width="13.42578125" style="125" bestFit="1" customWidth="1"/>
    <col min="19" max="16384" width="11.42578125" style="125"/>
  </cols>
  <sheetData>
    <row r="1" spans="3:15" ht="81" customHeight="1" x14ac:dyDescent="0.2">
      <c r="C1" s="468"/>
      <c r="D1" s="468"/>
      <c r="E1" s="468"/>
      <c r="F1" s="468"/>
      <c r="G1" s="468"/>
      <c r="H1" s="468"/>
      <c r="I1" s="468"/>
      <c r="J1" s="468"/>
      <c r="K1" s="468"/>
    </row>
    <row r="2" spans="3:15" ht="20.25" x14ac:dyDescent="0.3">
      <c r="C2" s="469" t="s">
        <v>38</v>
      </c>
      <c r="D2" s="470"/>
      <c r="E2" s="470"/>
      <c r="F2" s="470"/>
      <c r="G2" s="470"/>
      <c r="H2" s="470"/>
      <c r="I2" s="470"/>
      <c r="J2" s="470"/>
      <c r="K2" s="471"/>
    </row>
    <row r="3" spans="3:15" ht="18" x14ac:dyDescent="0.2">
      <c r="C3" s="472" t="s">
        <v>246</v>
      </c>
      <c r="D3" s="473"/>
      <c r="E3" s="473"/>
      <c r="F3" s="473"/>
      <c r="G3" s="473"/>
      <c r="H3" s="473"/>
      <c r="I3" s="473"/>
      <c r="J3" s="473"/>
      <c r="K3" s="474"/>
    </row>
    <row r="4" spans="3:15" ht="15.75" x14ac:dyDescent="0.2">
      <c r="C4" s="475" t="s">
        <v>270</v>
      </c>
      <c r="D4" s="476"/>
      <c r="E4" s="476"/>
      <c r="F4" s="476"/>
      <c r="G4" s="476"/>
      <c r="H4" s="476"/>
      <c r="I4" s="476"/>
      <c r="J4" s="476"/>
      <c r="K4" s="477"/>
    </row>
    <row r="5" spans="3:15" ht="9.75" customHeight="1" x14ac:dyDescent="0.2"/>
    <row r="6" spans="3:15" s="127" customFormat="1" ht="12" customHeight="1" x14ac:dyDescent="0.2">
      <c r="C6" s="478" t="s">
        <v>247</v>
      </c>
      <c r="D6" s="479"/>
      <c r="E6" s="479"/>
      <c r="F6" s="479"/>
      <c r="G6" s="480"/>
      <c r="H6" s="484" t="s">
        <v>248</v>
      </c>
      <c r="I6" s="484" t="s">
        <v>249</v>
      </c>
      <c r="J6" s="484" t="s">
        <v>250</v>
      </c>
      <c r="K6" s="484" t="s">
        <v>251</v>
      </c>
    </row>
    <row r="7" spans="3:15" s="127" customFormat="1" ht="15" customHeight="1" x14ac:dyDescent="0.2">
      <c r="C7" s="481"/>
      <c r="D7" s="482"/>
      <c r="E7" s="482"/>
      <c r="F7" s="482"/>
      <c r="G7" s="483"/>
      <c r="H7" s="485"/>
      <c r="I7" s="485"/>
      <c r="J7" s="485"/>
      <c r="K7" s="485"/>
    </row>
    <row r="8" spans="3:15" s="128" customFormat="1" ht="17.25" customHeight="1" x14ac:dyDescent="0.25">
      <c r="C8" s="481"/>
      <c r="D8" s="482"/>
      <c r="E8" s="482"/>
      <c r="F8" s="482"/>
      <c r="G8" s="483"/>
      <c r="H8" s="486"/>
      <c r="I8" s="486"/>
      <c r="J8" s="486"/>
      <c r="K8" s="486"/>
    </row>
    <row r="9" spans="3:15" ht="6" customHeight="1" x14ac:dyDescent="0.2">
      <c r="C9" s="129"/>
      <c r="D9" s="130"/>
      <c r="E9" s="130"/>
      <c r="F9" s="130"/>
      <c r="G9" s="131"/>
      <c r="H9" s="129"/>
      <c r="I9" s="132"/>
      <c r="J9" s="133"/>
      <c r="K9" s="132"/>
    </row>
    <row r="10" spans="3:15" x14ac:dyDescent="0.2">
      <c r="C10" s="134" t="s">
        <v>252</v>
      </c>
      <c r="D10" s="135"/>
      <c r="E10" s="135"/>
      <c r="F10" s="135"/>
      <c r="G10" s="136"/>
      <c r="H10" s="137"/>
      <c r="I10" s="138"/>
      <c r="J10" s="139"/>
      <c r="K10" s="138"/>
    </row>
    <row r="11" spans="3:15" ht="6" customHeight="1" x14ac:dyDescent="0.2">
      <c r="C11" s="137"/>
      <c r="D11" s="135"/>
      <c r="E11" s="135"/>
      <c r="F11" s="135"/>
      <c r="G11" s="136"/>
      <c r="H11" s="137"/>
      <c r="I11" s="138"/>
      <c r="J11" s="139"/>
      <c r="K11" s="138"/>
    </row>
    <row r="12" spans="3:15" x14ac:dyDescent="0.2">
      <c r="C12" s="137"/>
      <c r="D12" s="135"/>
      <c r="E12" s="140" t="s">
        <v>253</v>
      </c>
      <c r="F12" s="135"/>
      <c r="G12" s="136"/>
      <c r="I12" s="138"/>
      <c r="J12" s="141"/>
      <c r="K12" s="138"/>
      <c r="M12" s="142"/>
      <c r="O12" s="142"/>
    </row>
    <row r="13" spans="3:15" ht="6" customHeight="1" x14ac:dyDescent="0.2">
      <c r="C13" s="137"/>
      <c r="D13" s="135"/>
      <c r="E13" s="135"/>
      <c r="F13" s="135"/>
      <c r="G13" s="136"/>
      <c r="H13" s="137"/>
      <c r="I13" s="138"/>
      <c r="J13" s="139"/>
      <c r="K13" s="138"/>
    </row>
    <row r="14" spans="3:15" ht="6" customHeight="1" x14ac:dyDescent="0.2">
      <c r="C14" s="137"/>
      <c r="D14" s="135"/>
      <c r="E14" s="135"/>
      <c r="F14" s="135"/>
      <c r="G14" s="136"/>
      <c r="H14" s="137"/>
      <c r="I14" s="138"/>
      <c r="J14" s="139"/>
      <c r="K14" s="138"/>
    </row>
    <row r="15" spans="3:15" x14ac:dyDescent="0.2">
      <c r="C15" s="137"/>
      <c r="D15" s="135" t="s">
        <v>254</v>
      </c>
      <c r="E15" s="135"/>
      <c r="F15" s="135"/>
      <c r="G15" s="136"/>
      <c r="H15" s="137"/>
      <c r="I15" s="138"/>
      <c r="J15" s="139"/>
      <c r="K15" s="138"/>
    </row>
    <row r="16" spans="3:15" ht="6" customHeight="1" x14ac:dyDescent="0.2">
      <c r="C16" s="137"/>
      <c r="D16" s="135"/>
      <c r="E16" s="135"/>
      <c r="F16" s="135"/>
      <c r="G16" s="136"/>
      <c r="H16" s="137"/>
      <c r="I16" s="138"/>
      <c r="J16" s="192"/>
      <c r="K16" s="192"/>
    </row>
    <row r="17" spans="3:17" x14ac:dyDescent="0.2">
      <c r="C17" s="137"/>
      <c r="D17" s="135"/>
      <c r="E17" s="135" t="s">
        <v>255</v>
      </c>
      <c r="F17" s="135"/>
      <c r="G17" s="136"/>
      <c r="H17" s="137" t="s">
        <v>256</v>
      </c>
      <c r="I17" s="143" t="s">
        <v>257</v>
      </c>
      <c r="J17" s="192">
        <v>81044708.700000003</v>
      </c>
      <c r="K17" s="192">
        <v>7896049.9500000002</v>
      </c>
      <c r="M17" s="142"/>
      <c r="O17" s="145"/>
      <c r="P17" s="146"/>
    </row>
    <row r="18" spans="3:17" x14ac:dyDescent="0.2">
      <c r="C18" s="137"/>
      <c r="D18" s="135"/>
      <c r="E18" s="135"/>
      <c r="F18" s="135"/>
      <c r="G18" s="136"/>
      <c r="H18" s="137"/>
      <c r="I18" s="143"/>
      <c r="J18" s="192"/>
      <c r="K18" s="192"/>
      <c r="M18" s="142"/>
      <c r="O18" s="145"/>
      <c r="P18" s="146"/>
    </row>
    <row r="19" spans="3:17" x14ac:dyDescent="0.2">
      <c r="C19" s="137"/>
      <c r="D19" s="135"/>
      <c r="E19" s="135"/>
      <c r="F19" s="135"/>
      <c r="G19" s="136"/>
      <c r="H19" s="137"/>
      <c r="I19" s="143" t="s">
        <v>258</v>
      </c>
      <c r="J19" s="192"/>
      <c r="K19" s="192"/>
      <c r="O19" s="145"/>
      <c r="P19" s="146"/>
    </row>
    <row r="20" spans="3:17" x14ac:dyDescent="0.2">
      <c r="C20" s="137"/>
      <c r="D20" s="135"/>
      <c r="E20" s="135"/>
      <c r="F20" s="135"/>
      <c r="G20" s="136"/>
      <c r="H20" s="137" t="s">
        <v>256</v>
      </c>
      <c r="I20" s="143" t="s">
        <v>271</v>
      </c>
      <c r="J20" s="192">
        <v>38217909.479999997</v>
      </c>
      <c r="K20" s="192">
        <v>6859355.5</v>
      </c>
      <c r="O20" s="145"/>
      <c r="P20" s="146"/>
    </row>
    <row r="21" spans="3:17" x14ac:dyDescent="0.2">
      <c r="C21" s="137"/>
      <c r="D21" s="135"/>
      <c r="E21" s="135"/>
      <c r="F21" s="135"/>
      <c r="G21" s="136"/>
      <c r="H21" s="137"/>
      <c r="I21" s="143" t="s">
        <v>258</v>
      </c>
      <c r="J21" s="192"/>
      <c r="K21" s="192"/>
      <c r="M21" s="142"/>
      <c r="O21" s="145"/>
      <c r="P21" s="146"/>
    </row>
    <row r="22" spans="3:17" x14ac:dyDescent="0.2">
      <c r="C22" s="137"/>
      <c r="D22" s="135"/>
      <c r="E22" s="135"/>
      <c r="F22" s="135"/>
      <c r="G22" s="136"/>
      <c r="H22" s="137" t="s">
        <v>256</v>
      </c>
      <c r="I22" s="143" t="s">
        <v>272</v>
      </c>
      <c r="J22" s="192">
        <v>0</v>
      </c>
      <c r="K22" s="192">
        <v>1565646</v>
      </c>
      <c r="M22" s="142"/>
      <c r="O22" s="145"/>
      <c r="P22" s="146"/>
    </row>
    <row r="23" spans="3:17" x14ac:dyDescent="0.2">
      <c r="C23" s="137"/>
      <c r="D23" s="135"/>
      <c r="E23" s="135"/>
      <c r="F23" s="135"/>
      <c r="G23" s="136"/>
      <c r="H23" s="137"/>
      <c r="I23" s="143" t="s">
        <v>258</v>
      </c>
      <c r="J23" s="192"/>
      <c r="K23" s="192"/>
      <c r="M23" s="142"/>
      <c r="O23" s="145"/>
      <c r="P23" s="146"/>
    </row>
    <row r="24" spans="3:17" x14ac:dyDescent="0.2">
      <c r="C24" s="137"/>
      <c r="D24" s="135"/>
      <c r="E24" s="135"/>
      <c r="F24" s="135"/>
      <c r="G24" s="136"/>
      <c r="H24" s="137" t="s">
        <v>256</v>
      </c>
      <c r="I24" s="143" t="s">
        <v>273</v>
      </c>
      <c r="J24" s="192">
        <v>14077320.91</v>
      </c>
      <c r="K24" s="192">
        <v>0</v>
      </c>
      <c r="L24" s="142"/>
      <c r="M24" s="142"/>
      <c r="N24" s="146"/>
      <c r="O24" s="145"/>
      <c r="P24" s="169"/>
      <c r="Q24" s="146"/>
    </row>
    <row r="25" spans="3:17" x14ac:dyDescent="0.2">
      <c r="C25" s="137"/>
      <c r="D25" s="135"/>
      <c r="E25" s="135"/>
      <c r="F25" s="135"/>
      <c r="G25" s="136"/>
      <c r="H25" s="137"/>
      <c r="I25" s="143" t="s">
        <v>258</v>
      </c>
      <c r="J25" s="192"/>
      <c r="K25" s="192"/>
      <c r="M25" s="142"/>
      <c r="O25" s="145"/>
      <c r="P25" s="169"/>
    </row>
    <row r="26" spans="3:17" x14ac:dyDescent="0.2">
      <c r="C26" s="137"/>
      <c r="D26" s="135"/>
      <c r="E26" s="135"/>
      <c r="F26" s="135"/>
      <c r="G26" s="136"/>
      <c r="H26" s="137" t="s">
        <v>256</v>
      </c>
      <c r="I26" s="143" t="s">
        <v>274</v>
      </c>
      <c r="J26" s="192">
        <v>15789475.299999999</v>
      </c>
      <c r="K26" s="192">
        <v>0</v>
      </c>
      <c r="M26" s="142"/>
      <c r="N26" s="146"/>
      <c r="O26" s="145"/>
      <c r="P26" s="169"/>
      <c r="Q26" s="146"/>
    </row>
    <row r="27" spans="3:17" x14ac:dyDescent="0.2">
      <c r="C27" s="137"/>
      <c r="D27" s="135"/>
      <c r="E27" s="135"/>
      <c r="F27" s="135"/>
      <c r="G27" s="136"/>
      <c r="H27" s="137"/>
      <c r="I27" s="143" t="s">
        <v>258</v>
      </c>
      <c r="J27" s="192"/>
      <c r="K27" s="192"/>
      <c r="M27" s="142"/>
      <c r="O27" s="145"/>
      <c r="P27" s="169"/>
    </row>
    <row r="28" spans="3:17" x14ac:dyDescent="0.2">
      <c r="C28" s="137"/>
      <c r="D28" s="135"/>
      <c r="E28" s="135"/>
      <c r="F28" s="135"/>
      <c r="G28" s="136"/>
      <c r="H28" s="137" t="s">
        <v>256</v>
      </c>
      <c r="I28" s="143" t="s">
        <v>275</v>
      </c>
      <c r="J28" s="192">
        <v>4792422.3100000005</v>
      </c>
      <c r="K28" s="192">
        <v>0</v>
      </c>
      <c r="M28" s="142"/>
      <c r="O28" s="145"/>
      <c r="P28" s="169"/>
    </row>
    <row r="29" spans="3:17" x14ac:dyDescent="0.2">
      <c r="C29" s="137"/>
      <c r="D29" s="135"/>
      <c r="E29" s="135"/>
      <c r="F29" s="135"/>
      <c r="G29" s="136"/>
      <c r="H29" s="137"/>
      <c r="I29" s="143"/>
      <c r="J29" s="192"/>
      <c r="K29" s="192"/>
      <c r="M29" s="142"/>
      <c r="O29" s="145"/>
      <c r="P29" s="169"/>
    </row>
    <row r="30" spans="3:17" x14ac:dyDescent="0.2">
      <c r="C30" s="137"/>
      <c r="D30" s="135"/>
      <c r="E30" s="135"/>
      <c r="F30" s="135"/>
      <c r="G30" s="136"/>
      <c r="H30" s="137" t="s">
        <v>256</v>
      </c>
      <c r="I30" s="143" t="s">
        <v>244</v>
      </c>
      <c r="J30" s="192">
        <v>7802007</v>
      </c>
      <c r="K30" s="192">
        <v>0</v>
      </c>
      <c r="M30" s="142"/>
      <c r="N30" s="146"/>
      <c r="O30" s="145"/>
      <c r="P30" s="169"/>
      <c r="Q30" s="146"/>
    </row>
    <row r="31" spans="3:17" x14ac:dyDescent="0.2">
      <c r="C31" s="137"/>
      <c r="D31" s="135"/>
      <c r="E31" s="135"/>
      <c r="F31" s="135"/>
      <c r="G31" s="136"/>
      <c r="H31" s="137"/>
      <c r="I31" s="143"/>
      <c r="J31" s="192"/>
      <c r="K31" s="192"/>
      <c r="M31" s="142"/>
      <c r="N31" s="146"/>
      <c r="O31" s="145"/>
      <c r="P31" s="169"/>
      <c r="Q31" s="146"/>
    </row>
    <row r="32" spans="3:17" x14ac:dyDescent="0.2">
      <c r="C32" s="137"/>
      <c r="D32" s="135"/>
      <c r="E32" s="135"/>
      <c r="F32" s="135"/>
      <c r="G32" s="136"/>
      <c r="H32" s="137" t="s">
        <v>256</v>
      </c>
      <c r="I32" s="143" t="s">
        <v>245</v>
      </c>
      <c r="J32" s="192">
        <v>31998648</v>
      </c>
      <c r="K32" s="192">
        <v>0</v>
      </c>
      <c r="M32" s="142"/>
      <c r="O32" s="145"/>
      <c r="P32" s="146"/>
    </row>
    <row r="33" spans="3:20" x14ac:dyDescent="0.2">
      <c r="C33" s="137"/>
      <c r="D33" s="135"/>
      <c r="E33" s="135"/>
      <c r="F33" s="135"/>
      <c r="G33" s="136"/>
      <c r="H33" s="137"/>
      <c r="I33" s="143"/>
      <c r="J33" s="192"/>
      <c r="K33" s="192"/>
      <c r="M33" s="142"/>
      <c r="O33" s="145"/>
      <c r="P33" s="146"/>
    </row>
    <row r="34" spans="3:20" x14ac:dyDescent="0.2">
      <c r="C34" s="137"/>
      <c r="D34" s="135"/>
      <c r="E34" s="135"/>
      <c r="F34" s="135"/>
      <c r="G34" s="136"/>
      <c r="H34" s="137"/>
      <c r="I34" s="143"/>
      <c r="J34" s="139"/>
      <c r="K34" s="144"/>
      <c r="M34" s="142"/>
      <c r="O34" s="145"/>
      <c r="P34" s="146"/>
    </row>
    <row r="35" spans="3:20" ht="6" customHeight="1" x14ac:dyDescent="0.2">
      <c r="C35" s="137"/>
      <c r="D35" s="135"/>
      <c r="E35" s="135"/>
      <c r="F35" s="135"/>
      <c r="G35" s="136"/>
      <c r="H35" s="137"/>
      <c r="I35" s="138"/>
      <c r="J35" s="139"/>
      <c r="K35" s="138"/>
    </row>
    <row r="36" spans="3:20" x14ac:dyDescent="0.2">
      <c r="C36" s="137"/>
      <c r="D36" s="135"/>
      <c r="E36" s="135" t="s">
        <v>259</v>
      </c>
      <c r="F36" s="135"/>
      <c r="G36" s="136"/>
      <c r="H36" s="137"/>
      <c r="I36" s="138"/>
      <c r="J36" s="139"/>
      <c r="K36" s="138"/>
    </row>
    <row r="37" spans="3:20" x14ac:dyDescent="0.2">
      <c r="C37" s="137"/>
      <c r="D37" s="135"/>
      <c r="E37" s="135" t="s">
        <v>260</v>
      </c>
      <c r="F37" s="135"/>
      <c r="G37" s="136"/>
      <c r="H37" s="137"/>
      <c r="I37" s="138"/>
      <c r="J37" s="139"/>
      <c r="K37" s="138"/>
    </row>
    <row r="38" spans="3:20" ht="6" customHeight="1" x14ac:dyDescent="0.2">
      <c r="C38" s="137"/>
      <c r="D38" s="135"/>
      <c r="E38" s="135"/>
      <c r="F38" s="135"/>
      <c r="G38" s="136"/>
      <c r="H38" s="137"/>
      <c r="I38" s="138"/>
      <c r="J38" s="139"/>
      <c r="K38" s="138"/>
    </row>
    <row r="39" spans="3:20" x14ac:dyDescent="0.2">
      <c r="C39" s="137"/>
      <c r="D39" s="135" t="s">
        <v>261</v>
      </c>
      <c r="E39" s="135"/>
      <c r="F39" s="135"/>
      <c r="G39" s="136"/>
      <c r="H39" s="137"/>
      <c r="I39" s="138"/>
      <c r="J39" s="139"/>
      <c r="K39" s="138"/>
    </row>
    <row r="40" spans="3:20" ht="6" customHeight="1" x14ac:dyDescent="0.2">
      <c r="C40" s="137"/>
      <c r="D40" s="135"/>
      <c r="E40" s="135"/>
      <c r="F40" s="135"/>
      <c r="G40" s="136"/>
      <c r="H40" s="137"/>
      <c r="I40" s="138"/>
      <c r="J40" s="139"/>
      <c r="K40" s="138"/>
    </row>
    <row r="41" spans="3:20" x14ac:dyDescent="0.2">
      <c r="C41" s="137"/>
      <c r="D41" s="135"/>
      <c r="E41" s="135" t="s">
        <v>262</v>
      </c>
      <c r="F41" s="135"/>
      <c r="G41" s="136"/>
      <c r="H41" s="137"/>
      <c r="I41" s="138"/>
      <c r="J41" s="192">
        <v>0</v>
      </c>
      <c r="K41" s="192">
        <v>0</v>
      </c>
    </row>
    <row r="42" spans="3:20" x14ac:dyDescent="0.2">
      <c r="C42" s="137"/>
      <c r="D42" s="135"/>
      <c r="E42" s="135" t="s">
        <v>263</v>
      </c>
      <c r="F42" s="135"/>
      <c r="G42" s="136"/>
      <c r="H42" s="137"/>
      <c r="I42" s="138"/>
      <c r="J42" s="192">
        <v>0</v>
      </c>
      <c r="K42" s="192">
        <v>0</v>
      </c>
    </row>
    <row r="43" spans="3:20" x14ac:dyDescent="0.2">
      <c r="C43" s="137"/>
      <c r="D43" s="135"/>
      <c r="E43" s="135" t="s">
        <v>264</v>
      </c>
      <c r="F43" s="135"/>
      <c r="G43" s="136"/>
      <c r="H43" s="137"/>
      <c r="I43" s="138"/>
      <c r="J43" s="192">
        <v>0</v>
      </c>
      <c r="K43" s="192">
        <v>0</v>
      </c>
    </row>
    <row r="44" spans="3:20" x14ac:dyDescent="0.2">
      <c r="C44" s="137"/>
      <c r="D44" s="135"/>
      <c r="E44" s="135" t="s">
        <v>259</v>
      </c>
      <c r="F44" s="135"/>
      <c r="G44" s="136"/>
      <c r="H44" s="137"/>
      <c r="I44" s="138"/>
      <c r="J44" s="192">
        <v>0</v>
      </c>
      <c r="K44" s="192">
        <v>0</v>
      </c>
    </row>
    <row r="45" spans="3:20" x14ac:dyDescent="0.2">
      <c r="C45" s="137"/>
      <c r="D45" s="135"/>
      <c r="E45" s="135" t="s">
        <v>260</v>
      </c>
      <c r="F45" s="135"/>
      <c r="G45" s="136"/>
      <c r="H45" s="137"/>
      <c r="I45" s="138"/>
      <c r="J45" s="192">
        <v>0</v>
      </c>
      <c r="K45" s="192">
        <v>0</v>
      </c>
      <c r="P45" s="142"/>
    </row>
    <row r="46" spans="3:20" ht="6" customHeight="1" x14ac:dyDescent="0.2">
      <c r="C46" s="137"/>
      <c r="D46" s="135"/>
      <c r="E46" s="135"/>
      <c r="F46" s="135"/>
      <c r="G46" s="136"/>
      <c r="H46" s="137"/>
      <c r="I46" s="138"/>
      <c r="J46" s="139"/>
      <c r="K46" s="138"/>
    </row>
    <row r="47" spans="3:20" x14ac:dyDescent="0.2">
      <c r="C47" s="137"/>
      <c r="D47" s="147" t="s">
        <v>265</v>
      </c>
      <c r="E47" s="135"/>
      <c r="F47" s="135"/>
      <c r="G47" s="136"/>
      <c r="H47" s="137"/>
      <c r="I47" s="138"/>
      <c r="J47" s="221">
        <f>SUM(J17:J46)</f>
        <v>193722491.70000002</v>
      </c>
      <c r="K47" s="221">
        <f>SUM(K17:K46)</f>
        <v>16321051.449999999</v>
      </c>
      <c r="L47" s="150"/>
      <c r="N47" s="146"/>
    </row>
    <row r="48" spans="3:20" ht="6" customHeight="1" x14ac:dyDescent="0.2">
      <c r="C48" s="137"/>
      <c r="D48" s="135"/>
      <c r="E48" s="135"/>
      <c r="F48" s="135"/>
      <c r="G48" s="136"/>
      <c r="H48" s="137"/>
      <c r="I48" s="138"/>
      <c r="J48" s="139"/>
      <c r="K48" s="138"/>
      <c r="M48" s="126"/>
      <c r="N48" s="126"/>
      <c r="O48" s="126"/>
      <c r="P48" s="126"/>
      <c r="Q48" s="126"/>
      <c r="R48" s="126"/>
      <c r="S48" s="126"/>
      <c r="T48" s="126"/>
    </row>
    <row r="49" spans="3:20" x14ac:dyDescent="0.2">
      <c r="C49" s="137"/>
      <c r="D49" s="135"/>
      <c r="E49" s="140" t="s">
        <v>266</v>
      </c>
      <c r="F49" s="135"/>
      <c r="G49" s="136"/>
      <c r="H49" s="137"/>
      <c r="I49" s="138"/>
      <c r="J49" s="139"/>
      <c r="K49" s="138"/>
      <c r="M49" s="126"/>
      <c r="N49" s="126"/>
      <c r="O49" s="126"/>
      <c r="P49" s="126"/>
      <c r="Q49" s="126"/>
      <c r="R49" s="126"/>
      <c r="S49" s="126"/>
      <c r="T49" s="126"/>
    </row>
    <row r="50" spans="3:20" ht="6" customHeight="1" x14ac:dyDescent="0.2">
      <c r="C50" s="137"/>
      <c r="D50" s="135"/>
      <c r="E50" s="135"/>
      <c r="F50" s="135"/>
      <c r="G50" s="136"/>
      <c r="H50" s="137"/>
      <c r="I50" s="138"/>
      <c r="J50" s="139"/>
      <c r="K50" s="138"/>
      <c r="M50" s="126"/>
      <c r="N50" s="126"/>
      <c r="O50" s="126"/>
      <c r="P50" s="126"/>
      <c r="Q50" s="126"/>
      <c r="R50" s="126"/>
      <c r="S50" s="126"/>
      <c r="T50" s="126"/>
    </row>
    <row r="51" spans="3:20" x14ac:dyDescent="0.2">
      <c r="C51" s="137"/>
      <c r="D51" s="135" t="s">
        <v>254</v>
      </c>
      <c r="E51" s="135"/>
      <c r="F51" s="135"/>
      <c r="G51" s="136"/>
      <c r="H51" s="137"/>
      <c r="I51" s="138"/>
      <c r="J51" s="139"/>
      <c r="K51" s="138"/>
      <c r="M51" s="126"/>
      <c r="N51" s="126"/>
      <c r="O51" s="126"/>
      <c r="P51" s="151"/>
      <c r="Q51" s="126"/>
      <c r="R51" s="126"/>
      <c r="S51" s="126"/>
      <c r="T51" s="126"/>
    </row>
    <row r="52" spans="3:20" ht="6" customHeight="1" x14ac:dyDescent="0.2">
      <c r="C52" s="137"/>
      <c r="D52" s="135"/>
      <c r="E52" s="135"/>
      <c r="F52" s="135"/>
      <c r="G52" s="136"/>
      <c r="H52" s="137"/>
      <c r="I52" s="138"/>
      <c r="J52" s="139"/>
      <c r="K52" s="138"/>
      <c r="M52" s="126"/>
      <c r="N52" s="126"/>
      <c r="O52" s="126"/>
      <c r="P52" s="126"/>
      <c r="Q52" s="126"/>
      <c r="R52" s="126"/>
      <c r="S52" s="126"/>
      <c r="T52" s="126"/>
    </row>
    <row r="53" spans="3:20" x14ac:dyDescent="0.2">
      <c r="C53" s="137"/>
      <c r="D53" s="135"/>
      <c r="E53" s="135" t="s">
        <v>255</v>
      </c>
      <c r="F53" s="135"/>
      <c r="G53" s="136"/>
      <c r="H53" s="137"/>
      <c r="I53" s="138"/>
      <c r="J53" s="139"/>
      <c r="K53" s="152"/>
      <c r="M53" s="126"/>
      <c r="N53" s="126"/>
      <c r="O53" s="126"/>
      <c r="P53" s="151"/>
      <c r="Q53" s="126"/>
      <c r="R53" s="126"/>
      <c r="S53" s="126"/>
      <c r="T53" s="126"/>
    </row>
    <row r="54" spans="3:20" x14ac:dyDescent="0.2">
      <c r="C54" s="137"/>
      <c r="D54" s="135"/>
      <c r="E54" s="135"/>
      <c r="F54" s="135"/>
      <c r="G54" s="136"/>
      <c r="H54" s="137" t="s">
        <v>256</v>
      </c>
      <c r="I54" s="143" t="s">
        <v>257</v>
      </c>
      <c r="J54" s="192">
        <v>405213275.71000004</v>
      </c>
      <c r="K54" s="192">
        <v>963714047.03999996</v>
      </c>
      <c r="M54" s="151"/>
      <c r="N54" s="151"/>
      <c r="O54" s="145"/>
      <c r="P54" s="146"/>
      <c r="Q54" s="126"/>
      <c r="R54" s="126"/>
      <c r="S54" s="126"/>
      <c r="T54" s="126"/>
    </row>
    <row r="55" spans="3:20" x14ac:dyDescent="0.2">
      <c r="C55" s="137"/>
      <c r="D55" s="135"/>
      <c r="E55" s="135"/>
      <c r="F55" s="135"/>
      <c r="G55" s="136"/>
      <c r="H55" s="137"/>
      <c r="I55" s="143"/>
      <c r="J55" s="192"/>
      <c r="K55" s="192"/>
      <c r="M55" s="151"/>
      <c r="N55" s="151"/>
      <c r="O55" s="126"/>
      <c r="P55" s="151"/>
      <c r="Q55" s="126"/>
      <c r="R55" s="126"/>
      <c r="S55" s="126"/>
      <c r="T55" s="126"/>
    </row>
    <row r="56" spans="3:20" x14ac:dyDescent="0.2">
      <c r="C56" s="137"/>
      <c r="D56" s="135"/>
      <c r="E56" s="135"/>
      <c r="F56" s="135"/>
      <c r="G56" s="136"/>
      <c r="H56" s="137"/>
      <c r="I56" s="143" t="s">
        <v>258</v>
      </c>
      <c r="J56" s="192"/>
      <c r="K56" s="192"/>
      <c r="M56" s="151"/>
      <c r="N56" s="151"/>
      <c r="O56" s="126"/>
      <c r="P56" s="126"/>
      <c r="Q56" s="126"/>
      <c r="R56" s="126"/>
      <c r="S56" s="126"/>
      <c r="T56" s="126"/>
    </row>
    <row r="57" spans="3:20" x14ac:dyDescent="0.2">
      <c r="C57" s="137"/>
      <c r="D57" s="135"/>
      <c r="E57" s="135"/>
      <c r="F57" s="135"/>
      <c r="G57" s="136"/>
      <c r="H57" s="137" t="s">
        <v>256</v>
      </c>
      <c r="I57" s="143" t="s">
        <v>271</v>
      </c>
      <c r="J57" s="192">
        <v>595562170.44558442</v>
      </c>
      <c r="K57" s="192">
        <v>814617440</v>
      </c>
      <c r="L57" s="146"/>
      <c r="M57" s="151"/>
      <c r="N57" s="151"/>
      <c r="O57" s="145"/>
      <c r="P57" s="146"/>
      <c r="Q57" s="126"/>
      <c r="R57" s="126"/>
      <c r="S57" s="126"/>
      <c r="T57" s="126"/>
    </row>
    <row r="58" spans="3:20" x14ac:dyDescent="0.2">
      <c r="C58" s="137"/>
      <c r="D58" s="135"/>
      <c r="E58" s="135"/>
      <c r="F58" s="135"/>
      <c r="G58" s="136"/>
      <c r="H58" s="137"/>
      <c r="I58" s="143" t="s">
        <v>258</v>
      </c>
      <c r="J58" s="192"/>
      <c r="K58" s="192"/>
      <c r="M58" s="151"/>
      <c r="N58" s="151"/>
      <c r="O58" s="126"/>
      <c r="P58" s="151"/>
      <c r="Q58" s="126"/>
      <c r="R58" s="126"/>
      <c r="S58" s="126"/>
      <c r="T58" s="126"/>
    </row>
    <row r="59" spans="3:20" x14ac:dyDescent="0.2">
      <c r="C59" s="137"/>
      <c r="D59" s="135"/>
      <c r="E59" s="135"/>
      <c r="F59" s="135"/>
      <c r="G59" s="136"/>
      <c r="H59" s="137"/>
      <c r="I59" s="143" t="s">
        <v>272</v>
      </c>
      <c r="J59" s="192">
        <v>0</v>
      </c>
      <c r="K59" s="192">
        <v>185936202.31999999</v>
      </c>
      <c r="M59" s="151"/>
      <c r="N59" s="151"/>
      <c r="O59" s="126"/>
      <c r="P59" s="151"/>
      <c r="Q59" s="126"/>
      <c r="R59" s="126"/>
      <c r="S59" s="126"/>
      <c r="T59" s="126"/>
    </row>
    <row r="60" spans="3:20" x14ac:dyDescent="0.2">
      <c r="C60" s="137"/>
      <c r="D60" s="135"/>
      <c r="E60" s="135"/>
      <c r="F60" s="135"/>
      <c r="G60" s="136"/>
      <c r="H60" s="137"/>
      <c r="I60" s="143" t="s">
        <v>258</v>
      </c>
      <c r="J60" s="192"/>
      <c r="K60" s="192"/>
      <c r="M60" s="151"/>
      <c r="N60" s="151"/>
      <c r="O60" s="126"/>
      <c r="P60" s="151"/>
      <c r="Q60" s="126"/>
      <c r="R60" s="126"/>
      <c r="S60" s="126"/>
      <c r="T60" s="126"/>
    </row>
    <row r="61" spans="3:20" x14ac:dyDescent="0.2">
      <c r="C61" s="137"/>
      <c r="D61" s="135"/>
      <c r="E61" s="135"/>
      <c r="F61" s="135"/>
      <c r="G61" s="136"/>
      <c r="H61" s="137" t="s">
        <v>256</v>
      </c>
      <c r="I61" s="143" t="s">
        <v>273</v>
      </c>
      <c r="J61" s="192">
        <v>219371558.34683481</v>
      </c>
      <c r="K61" s="192">
        <v>0</v>
      </c>
      <c r="M61" s="151"/>
      <c r="N61" s="151"/>
      <c r="O61" s="126"/>
      <c r="P61" s="151"/>
      <c r="Q61" s="126"/>
      <c r="R61" s="126"/>
      <c r="S61" s="126"/>
      <c r="T61" s="126"/>
    </row>
    <row r="62" spans="3:20" x14ac:dyDescent="0.2">
      <c r="C62" s="137"/>
      <c r="D62" s="135"/>
      <c r="E62" s="135"/>
      <c r="F62" s="135"/>
      <c r="G62" s="136"/>
      <c r="H62" s="137"/>
      <c r="I62" s="143" t="s">
        <v>258</v>
      </c>
      <c r="J62" s="192"/>
      <c r="K62" s="192"/>
      <c r="M62" s="151"/>
      <c r="N62" s="151"/>
      <c r="O62" s="126"/>
      <c r="P62" s="151"/>
      <c r="Q62" s="126"/>
      <c r="R62" s="126"/>
      <c r="S62" s="126"/>
      <c r="T62" s="126"/>
    </row>
    <row r="63" spans="3:20" x14ac:dyDescent="0.2">
      <c r="C63" s="137"/>
      <c r="D63" s="135"/>
      <c r="E63" s="135"/>
      <c r="F63" s="135"/>
      <c r="G63" s="136"/>
      <c r="H63" s="137" t="s">
        <v>256</v>
      </c>
      <c r="I63" s="143" t="s">
        <v>276</v>
      </c>
      <c r="J63" s="192">
        <v>246052626.79334113</v>
      </c>
      <c r="K63" s="192">
        <v>0</v>
      </c>
      <c r="M63" s="151"/>
      <c r="N63" s="151"/>
      <c r="O63" s="126"/>
      <c r="P63" s="151"/>
      <c r="Q63" s="126"/>
      <c r="R63" s="126"/>
      <c r="S63" s="126"/>
      <c r="T63" s="126"/>
    </row>
    <row r="64" spans="3:20" x14ac:dyDescent="0.2">
      <c r="C64" s="137"/>
      <c r="D64" s="135"/>
      <c r="E64" s="135"/>
      <c r="F64" s="135"/>
      <c r="G64" s="136"/>
      <c r="H64" s="137"/>
      <c r="I64" s="143" t="s">
        <v>258</v>
      </c>
      <c r="J64" s="192"/>
      <c r="K64" s="192"/>
      <c r="M64" s="151"/>
      <c r="N64" s="151"/>
      <c r="O64" s="126"/>
      <c r="P64" s="151"/>
      <c r="Q64" s="126"/>
      <c r="R64" s="126"/>
      <c r="S64" s="126"/>
      <c r="T64" s="126"/>
    </row>
    <row r="65" spans="3:20" x14ac:dyDescent="0.2">
      <c r="C65" s="137"/>
      <c r="D65" s="135"/>
      <c r="E65" s="135"/>
      <c r="F65" s="135"/>
      <c r="G65" s="136"/>
      <c r="H65" s="137" t="s">
        <v>256</v>
      </c>
      <c r="I65" s="143" t="s">
        <v>275</v>
      </c>
      <c r="J65" s="192">
        <v>74681905.584239691</v>
      </c>
      <c r="K65" s="192">
        <v>0</v>
      </c>
      <c r="M65" s="151"/>
      <c r="N65" s="151"/>
      <c r="O65" s="126"/>
      <c r="P65" s="151"/>
      <c r="Q65" s="126"/>
      <c r="R65" s="126"/>
      <c r="S65" s="126"/>
      <c r="T65" s="126"/>
    </row>
    <row r="66" spans="3:20" x14ac:dyDescent="0.2">
      <c r="C66" s="137"/>
      <c r="D66" s="135"/>
      <c r="E66" s="135"/>
      <c r="F66" s="135"/>
      <c r="G66" s="136"/>
      <c r="H66" s="137"/>
      <c r="I66" s="143"/>
      <c r="J66" s="192"/>
      <c r="K66" s="192"/>
      <c r="M66" s="151"/>
      <c r="N66" s="151"/>
      <c r="O66" s="126"/>
      <c r="P66" s="151"/>
      <c r="Q66" s="126"/>
      <c r="R66" s="126"/>
      <c r="S66" s="126"/>
      <c r="T66" s="126"/>
    </row>
    <row r="67" spans="3:20" x14ac:dyDescent="0.2">
      <c r="C67" s="137"/>
      <c r="D67" s="135"/>
      <c r="E67" s="135"/>
      <c r="F67" s="135"/>
      <c r="G67" s="136"/>
      <c r="H67" s="137" t="s">
        <v>256</v>
      </c>
      <c r="I67" s="143" t="s">
        <v>244</v>
      </c>
      <c r="J67" s="192">
        <v>57916882.801253691</v>
      </c>
      <c r="K67" s="192">
        <v>0</v>
      </c>
      <c r="M67" s="151"/>
      <c r="N67" s="151"/>
      <c r="O67" s="145"/>
      <c r="P67" s="146"/>
      <c r="Q67" s="126"/>
      <c r="R67" s="126"/>
      <c r="S67" s="126"/>
      <c r="T67" s="126"/>
    </row>
    <row r="68" spans="3:20" x14ac:dyDescent="0.2">
      <c r="C68" s="137"/>
      <c r="D68" s="135"/>
      <c r="E68" s="135"/>
      <c r="F68" s="135"/>
      <c r="G68" s="136"/>
      <c r="H68" s="137"/>
      <c r="I68" s="143"/>
      <c r="J68" s="192"/>
      <c r="K68" s="192"/>
      <c r="M68" s="151"/>
      <c r="N68" s="151"/>
      <c r="O68" s="126"/>
      <c r="P68" s="151"/>
      <c r="Q68" s="126"/>
      <c r="R68" s="126"/>
      <c r="S68" s="126"/>
      <c r="T68" s="126"/>
    </row>
    <row r="69" spans="3:20" ht="12" customHeight="1" x14ac:dyDescent="0.2">
      <c r="C69" s="137"/>
      <c r="D69" s="135"/>
      <c r="E69" s="135"/>
      <c r="F69" s="135"/>
      <c r="G69" s="136"/>
      <c r="H69" s="137" t="s">
        <v>256</v>
      </c>
      <c r="I69" s="143" t="s">
        <v>245</v>
      </c>
      <c r="J69" s="192">
        <v>14544832</v>
      </c>
      <c r="K69" s="192">
        <v>0</v>
      </c>
      <c r="M69" s="151"/>
      <c r="N69" s="151"/>
      <c r="O69" s="145"/>
      <c r="P69" s="146"/>
      <c r="Q69" s="126"/>
      <c r="R69" s="126"/>
      <c r="S69" s="126"/>
      <c r="T69" s="126"/>
    </row>
    <row r="70" spans="3:20" ht="12" customHeight="1" x14ac:dyDescent="0.2">
      <c r="C70" s="137"/>
      <c r="D70" s="135"/>
      <c r="E70" s="135"/>
      <c r="F70" s="135"/>
      <c r="G70" s="136"/>
      <c r="H70" s="137"/>
      <c r="I70" s="143"/>
      <c r="J70" s="139"/>
      <c r="K70" s="144"/>
      <c r="M70" s="151"/>
      <c r="N70" s="151"/>
      <c r="O70" s="126"/>
      <c r="P70" s="151"/>
      <c r="Q70" s="126"/>
      <c r="R70" s="126"/>
      <c r="S70" s="126"/>
      <c r="T70" s="126"/>
    </row>
    <row r="71" spans="3:20" x14ac:dyDescent="0.2">
      <c r="C71" s="137"/>
      <c r="D71" s="135"/>
      <c r="E71" s="135" t="s">
        <v>259</v>
      </c>
      <c r="F71" s="135"/>
      <c r="G71" s="136"/>
      <c r="H71" s="137"/>
      <c r="I71" s="138"/>
      <c r="J71" s="139"/>
      <c r="K71" s="144"/>
      <c r="M71" s="151"/>
      <c r="N71" s="151"/>
      <c r="O71" s="126"/>
      <c r="P71" s="151"/>
      <c r="Q71" s="126"/>
      <c r="R71" s="126"/>
      <c r="S71" s="126"/>
      <c r="T71" s="126"/>
    </row>
    <row r="72" spans="3:20" x14ac:dyDescent="0.2">
      <c r="C72" s="137"/>
      <c r="D72" s="135"/>
      <c r="E72" s="135" t="s">
        <v>260</v>
      </c>
      <c r="F72" s="135"/>
      <c r="G72" s="136"/>
      <c r="H72" s="137"/>
      <c r="I72" s="138"/>
      <c r="J72" s="139"/>
      <c r="K72" s="144"/>
      <c r="M72" s="151"/>
      <c r="N72" s="151"/>
      <c r="O72" s="126"/>
      <c r="P72" s="151"/>
      <c r="Q72" s="126"/>
      <c r="R72" s="126"/>
      <c r="S72" s="126"/>
      <c r="T72" s="126"/>
    </row>
    <row r="73" spans="3:20" ht="6" customHeight="1" x14ac:dyDescent="0.2">
      <c r="C73" s="137"/>
      <c r="D73" s="135"/>
      <c r="E73" s="135"/>
      <c r="F73" s="135"/>
      <c r="G73" s="136"/>
      <c r="H73" s="137"/>
      <c r="I73" s="138"/>
      <c r="J73" s="139"/>
      <c r="K73" s="144"/>
      <c r="M73" s="126"/>
      <c r="N73" s="126"/>
      <c r="O73" s="126"/>
      <c r="P73" s="151"/>
      <c r="Q73" s="126"/>
      <c r="R73" s="126"/>
      <c r="S73" s="126"/>
      <c r="T73" s="126"/>
    </row>
    <row r="74" spans="3:20" x14ac:dyDescent="0.2">
      <c r="C74" s="137"/>
      <c r="D74" s="135" t="s">
        <v>261</v>
      </c>
      <c r="E74" s="135"/>
      <c r="F74" s="135"/>
      <c r="G74" s="136"/>
      <c r="H74" s="137"/>
      <c r="I74" s="138"/>
      <c r="J74" s="139"/>
      <c r="K74" s="144"/>
      <c r="M74" s="126"/>
      <c r="N74" s="126"/>
      <c r="O74" s="126"/>
      <c r="P74" s="151"/>
      <c r="Q74" s="126"/>
      <c r="R74" s="126"/>
      <c r="S74" s="126"/>
      <c r="T74" s="126"/>
    </row>
    <row r="75" spans="3:20" x14ac:dyDescent="0.2">
      <c r="C75" s="137"/>
      <c r="D75" s="135"/>
      <c r="E75" s="135" t="s">
        <v>262</v>
      </c>
      <c r="F75" s="135"/>
      <c r="G75" s="136"/>
      <c r="H75" s="137"/>
      <c r="I75" s="138"/>
      <c r="J75" s="192">
        <v>0</v>
      </c>
      <c r="K75" s="192">
        <v>0</v>
      </c>
      <c r="M75" s="126"/>
      <c r="N75" s="126"/>
      <c r="O75" s="126"/>
      <c r="P75" s="151"/>
      <c r="Q75" s="126"/>
      <c r="R75" s="126"/>
      <c r="S75" s="126"/>
      <c r="T75" s="126"/>
    </row>
    <row r="76" spans="3:20" x14ac:dyDescent="0.2">
      <c r="C76" s="137"/>
      <c r="D76" s="135"/>
      <c r="E76" s="135" t="s">
        <v>263</v>
      </c>
      <c r="F76" s="135"/>
      <c r="G76" s="136"/>
      <c r="H76" s="137"/>
      <c r="I76" s="138"/>
      <c r="J76" s="192">
        <v>0</v>
      </c>
      <c r="K76" s="192">
        <v>0</v>
      </c>
      <c r="M76" s="126"/>
      <c r="N76" s="126"/>
      <c r="O76" s="126"/>
      <c r="P76" s="151"/>
      <c r="Q76" s="126"/>
      <c r="R76" s="126"/>
      <c r="S76" s="126"/>
      <c r="T76" s="126"/>
    </row>
    <row r="77" spans="3:20" x14ac:dyDescent="0.2">
      <c r="C77" s="137"/>
      <c r="D77" s="135"/>
      <c r="E77" s="135" t="s">
        <v>264</v>
      </c>
      <c r="F77" s="135"/>
      <c r="G77" s="136"/>
      <c r="H77" s="137"/>
      <c r="I77" s="138"/>
      <c r="J77" s="192">
        <v>0</v>
      </c>
      <c r="K77" s="192">
        <v>0</v>
      </c>
      <c r="M77" s="126"/>
      <c r="N77" s="126"/>
      <c r="O77" s="126"/>
      <c r="P77" s="151"/>
      <c r="Q77" s="126"/>
      <c r="R77" s="126"/>
      <c r="S77" s="126"/>
      <c r="T77" s="126"/>
    </row>
    <row r="78" spans="3:20" x14ac:dyDescent="0.2">
      <c r="C78" s="137"/>
      <c r="D78" s="135"/>
      <c r="E78" s="135" t="s">
        <v>259</v>
      </c>
      <c r="F78" s="135"/>
      <c r="G78" s="136"/>
      <c r="H78" s="137"/>
      <c r="I78" s="138"/>
      <c r="J78" s="192">
        <v>0</v>
      </c>
      <c r="K78" s="192">
        <v>0</v>
      </c>
      <c r="M78" s="126"/>
      <c r="N78" s="126"/>
      <c r="O78" s="126"/>
      <c r="P78" s="151"/>
      <c r="Q78" s="126"/>
      <c r="R78" s="126"/>
      <c r="S78" s="126"/>
      <c r="T78" s="126"/>
    </row>
    <row r="79" spans="3:20" x14ac:dyDescent="0.2">
      <c r="C79" s="137"/>
      <c r="D79" s="135"/>
      <c r="E79" s="135" t="s">
        <v>260</v>
      </c>
      <c r="F79" s="135"/>
      <c r="G79" s="136"/>
      <c r="H79" s="137"/>
      <c r="I79" s="138"/>
      <c r="J79" s="192">
        <v>0</v>
      </c>
      <c r="K79" s="192">
        <v>0</v>
      </c>
      <c r="M79" s="126"/>
      <c r="N79" s="126"/>
      <c r="O79" s="126"/>
      <c r="P79" s="151"/>
      <c r="Q79" s="126"/>
      <c r="R79" s="126"/>
      <c r="S79" s="126"/>
      <c r="T79" s="126"/>
    </row>
    <row r="80" spans="3:20" ht="6" customHeight="1" x14ac:dyDescent="0.2">
      <c r="C80" s="137"/>
      <c r="D80" s="135"/>
      <c r="E80" s="135"/>
      <c r="F80" s="135"/>
      <c r="G80" s="136"/>
      <c r="H80" s="137"/>
      <c r="I80" s="138"/>
      <c r="J80" s="148"/>
      <c r="K80" s="149"/>
      <c r="M80" s="126"/>
      <c r="N80" s="126"/>
      <c r="O80" s="126"/>
      <c r="P80" s="151"/>
      <c r="Q80" s="126"/>
      <c r="R80" s="126"/>
      <c r="S80" s="126"/>
      <c r="T80" s="126"/>
    </row>
    <row r="81" spans="3:20" x14ac:dyDescent="0.2">
      <c r="C81" s="137"/>
      <c r="D81" s="147" t="s">
        <v>267</v>
      </c>
      <c r="E81" s="135"/>
      <c r="F81" s="135"/>
      <c r="G81" s="136"/>
      <c r="H81" s="137"/>
      <c r="I81" s="138"/>
      <c r="J81" s="153">
        <f>SUM(J54:J79)</f>
        <v>1613343251.6812539</v>
      </c>
      <c r="K81" s="153">
        <f>SUM(K54:K79)</f>
        <v>1964267689.3599999</v>
      </c>
      <c r="L81" s="146"/>
      <c r="M81" s="151"/>
      <c r="N81" s="145"/>
      <c r="O81" s="126"/>
      <c r="P81" s="151"/>
      <c r="Q81" s="126"/>
      <c r="R81" s="126"/>
      <c r="S81" s="126"/>
      <c r="T81" s="126"/>
    </row>
    <row r="82" spans="3:20" ht="6" customHeight="1" x14ac:dyDescent="0.2">
      <c r="C82" s="137"/>
      <c r="D82" s="135"/>
      <c r="E82" s="135"/>
      <c r="F82" s="135"/>
      <c r="G82" s="136"/>
      <c r="H82" s="137"/>
      <c r="I82" s="138"/>
      <c r="J82" s="139"/>
      <c r="K82" s="144"/>
      <c r="M82" s="126"/>
      <c r="N82" s="126"/>
      <c r="O82" s="126"/>
      <c r="P82" s="151"/>
      <c r="Q82" s="126"/>
      <c r="R82" s="126"/>
      <c r="S82" s="126"/>
      <c r="T82" s="126"/>
    </row>
    <row r="83" spans="3:20" x14ac:dyDescent="0.2">
      <c r="C83" s="134" t="s">
        <v>268</v>
      </c>
      <c r="D83" s="135"/>
      <c r="E83" s="135"/>
      <c r="F83" s="135"/>
      <c r="G83" s="136"/>
      <c r="H83" s="137"/>
      <c r="I83" s="138"/>
      <c r="J83" s="139"/>
      <c r="K83" s="144"/>
      <c r="M83" s="126"/>
      <c r="N83" s="126"/>
      <c r="O83" s="126"/>
      <c r="P83" s="151"/>
      <c r="Q83" s="126"/>
      <c r="R83" s="126"/>
      <c r="S83" s="126"/>
      <c r="T83" s="126"/>
    </row>
    <row r="84" spans="3:20" ht="6" customHeight="1" x14ac:dyDescent="0.2">
      <c r="C84" s="137"/>
      <c r="D84" s="135"/>
      <c r="E84" s="135"/>
      <c r="F84" s="135"/>
      <c r="G84" s="136"/>
      <c r="H84" s="137"/>
      <c r="I84" s="138"/>
      <c r="J84" s="192"/>
      <c r="K84" s="192"/>
      <c r="M84" s="126"/>
      <c r="N84" s="126"/>
      <c r="O84" s="126"/>
      <c r="P84" s="151"/>
      <c r="Q84" s="126"/>
      <c r="R84" s="126"/>
      <c r="S84" s="126"/>
      <c r="T84" s="126"/>
    </row>
    <row r="85" spans="3:20" x14ac:dyDescent="0.2">
      <c r="C85" s="134"/>
      <c r="D85" s="135" t="s">
        <v>268</v>
      </c>
      <c r="E85" s="135"/>
      <c r="F85" s="135"/>
      <c r="G85" s="136"/>
      <c r="H85" s="137"/>
      <c r="I85" s="138"/>
      <c r="J85" s="192">
        <v>464751959.29874587</v>
      </c>
      <c r="K85" s="192">
        <v>513960515.13999993</v>
      </c>
      <c r="M85" s="126"/>
      <c r="N85" s="126"/>
      <c r="O85" s="126"/>
      <c r="P85" s="151"/>
      <c r="Q85" s="126"/>
      <c r="R85" s="126"/>
      <c r="S85" s="126"/>
      <c r="T85" s="126"/>
    </row>
    <row r="86" spans="3:20" ht="6" customHeight="1" x14ac:dyDescent="0.2">
      <c r="C86" s="137"/>
      <c r="D86" s="135"/>
      <c r="E86" s="135"/>
      <c r="F86" s="135"/>
      <c r="G86" s="136"/>
      <c r="H86" s="137"/>
      <c r="I86" s="138"/>
      <c r="J86" s="139"/>
      <c r="K86" s="139"/>
      <c r="M86" s="126"/>
      <c r="N86" s="126"/>
      <c r="O86" s="126"/>
      <c r="P86" s="151"/>
      <c r="Q86" s="126"/>
      <c r="R86" s="126"/>
      <c r="S86" s="126"/>
      <c r="T86" s="126"/>
    </row>
    <row r="87" spans="3:20" x14ac:dyDescent="0.2">
      <c r="C87" s="154" t="s">
        <v>269</v>
      </c>
      <c r="D87" s="155"/>
      <c r="E87" s="155"/>
      <c r="F87" s="155"/>
      <c r="G87" s="156"/>
      <c r="H87" s="157"/>
      <c r="I87" s="158"/>
      <c r="J87" s="159">
        <f>+J85+J81+J47</f>
        <v>2271817702.6799998</v>
      </c>
      <c r="K87" s="159">
        <f>+K85+K81+K47</f>
        <v>2494549255.9499998</v>
      </c>
      <c r="L87" s="142"/>
      <c r="M87" s="160"/>
      <c r="N87" s="161"/>
      <c r="O87" s="126"/>
      <c r="P87" s="151"/>
      <c r="Q87" s="126"/>
      <c r="R87" s="126"/>
      <c r="S87" s="126"/>
      <c r="T87" s="126"/>
    </row>
    <row r="88" spans="3:20" ht="6" customHeight="1" x14ac:dyDescent="0.2">
      <c r="C88" s="162"/>
      <c r="D88" s="163"/>
      <c r="E88" s="163"/>
      <c r="F88" s="163"/>
      <c r="G88" s="164"/>
      <c r="H88" s="162"/>
      <c r="I88" s="165"/>
      <c r="J88" s="166"/>
      <c r="K88" s="167"/>
      <c r="M88" s="126"/>
      <c r="N88" s="126"/>
      <c r="O88" s="126"/>
      <c r="P88" s="151"/>
      <c r="Q88" s="126"/>
      <c r="R88" s="126"/>
      <c r="S88" s="126"/>
      <c r="T88" s="126"/>
    </row>
    <row r="89" spans="3:20" x14ac:dyDescent="0.2">
      <c r="K89" s="142"/>
      <c r="M89" s="126"/>
      <c r="N89" s="126"/>
      <c r="O89" s="126"/>
      <c r="P89" s="151"/>
      <c r="Q89" s="126"/>
      <c r="R89" s="126"/>
      <c r="S89" s="126"/>
      <c r="T89" s="126"/>
    </row>
    <row r="90" spans="3:20" x14ac:dyDescent="0.2">
      <c r="M90" s="126"/>
      <c r="N90" s="126"/>
      <c r="O90" s="126"/>
      <c r="P90" s="151"/>
      <c r="Q90" s="126"/>
      <c r="R90" s="126"/>
      <c r="S90" s="126"/>
      <c r="T90" s="126"/>
    </row>
    <row r="91" spans="3:20" hidden="1" x14ac:dyDescent="0.2">
      <c r="M91" s="126"/>
      <c r="N91" s="126"/>
      <c r="O91" s="126"/>
      <c r="P91" s="151"/>
      <c r="Q91" s="126"/>
      <c r="R91" s="145"/>
      <c r="S91" s="126"/>
      <c r="T91" s="126"/>
    </row>
    <row r="92" spans="3:20" hidden="1" x14ac:dyDescent="0.2">
      <c r="M92" s="126"/>
      <c r="N92" s="126"/>
      <c r="O92" s="126"/>
      <c r="P92" s="126"/>
      <c r="Q92" s="126"/>
      <c r="R92" s="126"/>
      <c r="S92" s="126"/>
      <c r="T92" s="126"/>
    </row>
    <row r="93" spans="3:20" hidden="1" x14ac:dyDescent="0.2">
      <c r="K93" s="222">
        <v>2494549255.9499998</v>
      </c>
      <c r="L93" s="223" t="s">
        <v>294</v>
      </c>
      <c r="M93" s="126"/>
      <c r="N93" s="126"/>
      <c r="O93" s="126"/>
      <c r="P93" s="126"/>
      <c r="Q93" s="151"/>
      <c r="R93" s="126"/>
      <c r="S93" s="126"/>
      <c r="T93" s="126"/>
    </row>
    <row r="94" spans="3:20" hidden="1" x14ac:dyDescent="0.2">
      <c r="M94" s="126"/>
      <c r="N94" s="126"/>
      <c r="O94" s="126"/>
      <c r="P94" s="126"/>
      <c r="Q94" s="126"/>
      <c r="R94" s="126"/>
      <c r="S94" s="126"/>
      <c r="T94" s="126"/>
    </row>
    <row r="95" spans="3:20" hidden="1" x14ac:dyDescent="0.2">
      <c r="M95" s="126"/>
      <c r="N95" s="126"/>
      <c r="O95" s="126"/>
      <c r="P95" s="151"/>
      <c r="Q95" s="151"/>
      <c r="R95" s="126"/>
      <c r="S95" s="126"/>
      <c r="T95" s="126"/>
    </row>
    <row r="96" spans="3:20" x14ac:dyDescent="0.2">
      <c r="M96" s="126"/>
      <c r="N96" s="126"/>
      <c r="O96" s="126"/>
      <c r="P96" s="151"/>
      <c r="Q96" s="151"/>
      <c r="R96" s="126"/>
      <c r="S96" s="126"/>
      <c r="T96" s="126"/>
    </row>
    <row r="97" spans="13:20" x14ac:dyDescent="0.2">
      <c r="M97" s="126"/>
      <c r="N97" s="126"/>
      <c r="O97" s="126"/>
      <c r="P97" s="151"/>
      <c r="Q97" s="151"/>
      <c r="R97" s="126"/>
      <c r="S97" s="126"/>
      <c r="T97" s="126"/>
    </row>
    <row r="98" spans="13:20" x14ac:dyDescent="0.2">
      <c r="M98" s="126"/>
      <c r="N98" s="126"/>
      <c r="O98" s="126"/>
      <c r="P98" s="151"/>
      <c r="Q98" s="168"/>
      <c r="R98" s="126"/>
      <c r="S98" s="126"/>
      <c r="T98" s="126"/>
    </row>
    <row r="99" spans="13:20" x14ac:dyDescent="0.2">
      <c r="M99" s="126"/>
      <c r="N99" s="126"/>
      <c r="O99" s="126"/>
      <c r="P99" s="151"/>
      <c r="Q99" s="151"/>
      <c r="R99" s="126"/>
      <c r="S99" s="126"/>
      <c r="T99" s="126"/>
    </row>
  </sheetData>
  <mergeCells count="9">
    <mergeCell ref="C1:K1"/>
    <mergeCell ref="C2:K2"/>
    <mergeCell ref="C3:K3"/>
    <mergeCell ref="C4:K4"/>
    <mergeCell ref="C6:G8"/>
    <mergeCell ref="H6:H8"/>
    <mergeCell ref="I6:I8"/>
    <mergeCell ref="J6:J8"/>
    <mergeCell ref="K6:K8"/>
  </mergeCells>
  <printOptions horizontalCentered="1"/>
  <pageMargins left="0.11811023622047245" right="0.11811023622047245" top="0.55118110236220474" bottom="0.15748031496062992" header="0.31496062992125984" footer="0.31496062992125984"/>
  <pageSetup scale="56" orientation="portrait" r:id="rId1"/>
  <ignoredErrors>
    <ignoredError sqref="J47:K47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1:O85"/>
  <sheetViews>
    <sheetView showGridLines="0" topLeftCell="B1" workbookViewId="0">
      <selection activeCell="C15" sqref="C15:D15"/>
    </sheetView>
  </sheetViews>
  <sheetFormatPr baseColWidth="10" defaultColWidth="12.42578125" defaultRowHeight="12" zeroHeight="1" x14ac:dyDescent="0.2"/>
  <cols>
    <col min="1" max="1" width="13.85546875" style="82" hidden="1" customWidth="1"/>
    <col min="2" max="2" width="1.7109375" style="1" customWidth="1"/>
    <col min="3" max="3" width="11.42578125" style="1" customWidth="1"/>
    <col min="4" max="4" width="40" style="1" customWidth="1"/>
    <col min="5" max="6" width="16.85546875" style="1" customWidth="1"/>
    <col min="7" max="7" width="2.85546875" style="1" customWidth="1"/>
    <col min="8" max="8" width="11.42578125" style="1" customWidth="1"/>
    <col min="9" max="9" width="30.7109375" style="1" customWidth="1"/>
    <col min="10" max="10" width="19" style="1" customWidth="1"/>
    <col min="11" max="11" width="18.140625" style="1" customWidth="1"/>
    <col min="12" max="12" width="1.85546875" style="1" customWidth="1"/>
    <col min="13" max="13" width="12.42578125" style="1" customWidth="1"/>
    <col min="14" max="14" width="13.85546875" style="82" hidden="1" customWidth="1"/>
    <col min="15" max="15" width="12.42578125" style="1" customWidth="1"/>
    <col min="16" max="16383" width="12.42578125" style="1"/>
    <col min="16384" max="16384" width="11.42578125" style="1" customWidth="1"/>
  </cols>
  <sheetData>
    <row r="1" spans="1:14" x14ac:dyDescent="0.2"/>
    <row r="2" spans="1:14" s="2" customFormat="1" ht="20.25" customHeight="1" x14ac:dyDescent="0.2">
      <c r="A2" s="82"/>
      <c r="C2" s="355" t="s">
        <v>38</v>
      </c>
      <c r="D2" s="356"/>
      <c r="E2" s="356"/>
      <c r="F2" s="356"/>
      <c r="G2" s="356"/>
      <c r="H2" s="356"/>
      <c r="I2" s="356"/>
      <c r="J2" s="356"/>
      <c r="K2" s="357"/>
      <c r="L2" s="1"/>
      <c r="N2" s="82"/>
    </row>
    <row r="3" spans="1:14" s="2" customFormat="1" ht="20.25" customHeight="1" x14ac:dyDescent="0.2">
      <c r="A3" s="82"/>
      <c r="C3" s="358" t="s">
        <v>39</v>
      </c>
      <c r="D3" s="359"/>
      <c r="E3" s="359"/>
      <c r="F3" s="359"/>
      <c r="G3" s="359"/>
      <c r="H3" s="359"/>
      <c r="I3" s="359"/>
      <c r="J3" s="359"/>
      <c r="K3" s="360"/>
      <c r="L3" s="1"/>
      <c r="N3" s="82"/>
    </row>
    <row r="4" spans="1:14" s="2" customFormat="1" ht="20.25" customHeight="1" x14ac:dyDescent="0.2">
      <c r="A4" s="82"/>
      <c r="C4" s="361" t="s">
        <v>293</v>
      </c>
      <c r="D4" s="362"/>
      <c r="E4" s="362"/>
      <c r="F4" s="362"/>
      <c r="G4" s="362"/>
      <c r="H4" s="362"/>
      <c r="I4" s="362"/>
      <c r="J4" s="362"/>
      <c r="K4" s="363"/>
      <c r="L4" s="1"/>
      <c r="N4" s="82"/>
    </row>
    <row r="5" spans="1:14" s="7" customFormat="1" ht="5.45" customHeight="1" x14ac:dyDescent="0.2">
      <c r="A5" s="82"/>
      <c r="C5" s="3"/>
      <c r="D5" s="4"/>
      <c r="E5" s="4"/>
      <c r="F5" s="4"/>
      <c r="G5" s="5"/>
      <c r="H5" s="4"/>
      <c r="I5" s="4"/>
      <c r="J5" s="4"/>
      <c r="K5" s="6"/>
      <c r="L5" s="1"/>
      <c r="N5" s="82"/>
    </row>
    <row r="6" spans="1:14" s="7" customFormat="1" ht="24" x14ac:dyDescent="0.2">
      <c r="A6" s="82"/>
      <c r="C6" s="354" t="s">
        <v>40</v>
      </c>
      <c r="D6" s="348"/>
      <c r="E6" s="213" t="s">
        <v>292</v>
      </c>
      <c r="F6" s="213" t="s">
        <v>291</v>
      </c>
      <c r="G6" s="9"/>
      <c r="H6" s="348" t="s">
        <v>10</v>
      </c>
      <c r="I6" s="348"/>
      <c r="J6" s="213" t="s">
        <v>292</v>
      </c>
      <c r="K6" s="214" t="s">
        <v>291</v>
      </c>
      <c r="L6" s="1"/>
      <c r="N6" s="82"/>
    </row>
    <row r="7" spans="1:14" s="7" customFormat="1" ht="4.3499999999999996" customHeight="1" x14ac:dyDescent="0.2">
      <c r="A7" s="82"/>
      <c r="C7" s="11"/>
      <c r="D7" s="12"/>
      <c r="E7" s="13"/>
      <c r="F7" s="13"/>
      <c r="G7" s="9"/>
      <c r="H7" s="14"/>
      <c r="I7" s="12"/>
      <c r="K7" s="15"/>
      <c r="N7" s="82"/>
    </row>
    <row r="8" spans="1:14" s="7" customFormat="1" x14ac:dyDescent="0.2">
      <c r="A8" s="82"/>
      <c r="C8" s="354" t="s">
        <v>41</v>
      </c>
      <c r="D8" s="348"/>
      <c r="E8" s="13"/>
      <c r="F8" s="13"/>
      <c r="G8" s="9"/>
      <c r="H8" s="348" t="s">
        <v>42</v>
      </c>
      <c r="I8" s="348"/>
      <c r="J8" s="16"/>
      <c r="K8" s="17"/>
      <c r="L8" s="123"/>
      <c r="N8" s="82"/>
    </row>
    <row r="9" spans="1:14" s="7" customFormat="1" ht="5.45" customHeight="1" x14ac:dyDescent="0.2">
      <c r="A9" s="82"/>
      <c r="C9" s="18"/>
      <c r="D9" s="19"/>
      <c r="E9" s="13"/>
      <c r="F9" s="13"/>
      <c r="G9" s="9"/>
      <c r="H9" s="20"/>
      <c r="I9" s="19"/>
      <c r="J9" s="13"/>
      <c r="K9" s="21"/>
      <c r="L9" s="13"/>
      <c r="N9" s="82"/>
    </row>
    <row r="10" spans="1:14" s="7" customFormat="1" ht="13.35" customHeight="1" x14ac:dyDescent="0.2">
      <c r="A10" s="82" t="s">
        <v>1</v>
      </c>
      <c r="C10" s="353" t="s">
        <v>43</v>
      </c>
      <c r="D10" s="347"/>
      <c r="E10" s="22" t="e">
        <f>VLOOKUP(A10,#REF!,6,FALSE)</f>
        <v>#REF!</v>
      </c>
      <c r="F10" s="215">
        <v>672348096.17999995</v>
      </c>
      <c r="G10" s="9"/>
      <c r="H10" s="347" t="s">
        <v>44</v>
      </c>
      <c r="I10" s="347"/>
      <c r="J10" s="22" t="e">
        <f>VLOOKUP(N10,#REF!,6,FALSE)</f>
        <v>#REF!</v>
      </c>
      <c r="K10" s="217">
        <v>448149459.42000008</v>
      </c>
      <c r="L10" s="22"/>
      <c r="N10" s="82" t="s">
        <v>11</v>
      </c>
    </row>
    <row r="11" spans="1:14" s="7" customFormat="1" ht="13.35" customHeight="1" x14ac:dyDescent="0.2">
      <c r="A11" s="82" t="s">
        <v>2</v>
      </c>
      <c r="C11" s="353" t="s">
        <v>45</v>
      </c>
      <c r="D11" s="347"/>
      <c r="E11" s="22" t="e">
        <f>VLOOKUP(A11,#REF!,6,FALSE)</f>
        <v>#REF!</v>
      </c>
      <c r="F11" s="215">
        <v>22628435.940000027</v>
      </c>
      <c r="G11" s="9"/>
      <c r="H11" s="347" t="s">
        <v>46</v>
      </c>
      <c r="I11" s="347"/>
      <c r="J11" s="22" t="e">
        <f>VLOOKUP(N11,#REF!,6,FALSE)</f>
        <v>#REF!</v>
      </c>
      <c r="K11" s="217">
        <v>0</v>
      </c>
      <c r="L11" s="22"/>
      <c r="N11" s="82" t="s">
        <v>104</v>
      </c>
    </row>
    <row r="12" spans="1:14" s="7" customFormat="1" ht="13.35" customHeight="1" x14ac:dyDescent="0.2">
      <c r="A12" s="82" t="s">
        <v>3</v>
      </c>
      <c r="C12" s="353" t="s">
        <v>47</v>
      </c>
      <c r="D12" s="347"/>
      <c r="E12" s="22" t="e">
        <f>VLOOKUP(A12,#REF!,6,FALSE)</f>
        <v>#REF!</v>
      </c>
      <c r="F12" s="215">
        <v>130551078.52</v>
      </c>
      <c r="G12" s="9"/>
      <c r="H12" s="347" t="s">
        <v>48</v>
      </c>
      <c r="I12" s="347"/>
      <c r="J12" s="22" t="e">
        <f>VLOOKUP(N12,#REF!,6,FALSE)</f>
        <v>#REF!</v>
      </c>
      <c r="K12" s="217">
        <v>193722491.69999999</v>
      </c>
      <c r="L12" s="22"/>
      <c r="N12" s="82" t="s">
        <v>12</v>
      </c>
    </row>
    <row r="13" spans="1:14" s="7" customFormat="1" ht="13.35" customHeight="1" x14ac:dyDescent="0.2">
      <c r="A13" s="82" t="s">
        <v>97</v>
      </c>
      <c r="C13" s="353" t="s">
        <v>49</v>
      </c>
      <c r="D13" s="347"/>
      <c r="E13" s="22" t="e">
        <f>VLOOKUP(A13,#REF!,6,FALSE)</f>
        <v>#REF!</v>
      </c>
      <c r="F13" s="215">
        <v>0</v>
      </c>
      <c r="G13" s="9"/>
      <c r="H13" s="347" t="s">
        <v>50</v>
      </c>
      <c r="I13" s="347"/>
      <c r="J13" s="22" t="e">
        <f>VLOOKUP(N13,#REF!,6,FALSE)</f>
        <v>#REF!</v>
      </c>
      <c r="K13" s="217">
        <v>0</v>
      </c>
      <c r="L13" s="22"/>
      <c r="N13" s="82" t="s">
        <v>105</v>
      </c>
    </row>
    <row r="14" spans="1:14" s="7" customFormat="1" ht="13.35" customHeight="1" x14ac:dyDescent="0.2">
      <c r="A14" s="82" t="s">
        <v>98</v>
      </c>
      <c r="C14" s="353" t="s">
        <v>51</v>
      </c>
      <c r="D14" s="347"/>
      <c r="E14" s="22" t="e">
        <f>VLOOKUP(A14,#REF!,6,FALSE)</f>
        <v>#REF!</v>
      </c>
      <c r="F14" s="215">
        <v>0</v>
      </c>
      <c r="G14" s="9"/>
      <c r="H14" s="347" t="s">
        <v>52</v>
      </c>
      <c r="I14" s="347"/>
      <c r="J14" s="22" t="e">
        <f>VLOOKUP(N14,#REF!,6,FALSE)</f>
        <v>#REF!</v>
      </c>
      <c r="K14" s="217">
        <v>0</v>
      </c>
      <c r="L14" s="22"/>
      <c r="N14" s="82" t="s">
        <v>106</v>
      </c>
    </row>
    <row r="15" spans="1:14" s="7" customFormat="1" ht="23.1" customHeight="1" x14ac:dyDescent="0.2">
      <c r="A15" s="82" t="s">
        <v>99</v>
      </c>
      <c r="C15" s="349" t="s">
        <v>53</v>
      </c>
      <c r="D15" s="350"/>
      <c r="E15" s="22" t="e">
        <f>VLOOKUP(A15,#REF!,6,FALSE)</f>
        <v>#REF!</v>
      </c>
      <c r="F15" s="216">
        <v>0</v>
      </c>
      <c r="G15" s="9"/>
      <c r="H15" s="347" t="s">
        <v>54</v>
      </c>
      <c r="I15" s="347"/>
      <c r="J15" s="22" t="e">
        <f>VLOOKUP(N15,#REF!,6,FALSE)</f>
        <v>#REF!</v>
      </c>
      <c r="K15" s="218">
        <v>1037617.14</v>
      </c>
      <c r="L15" s="22"/>
      <c r="N15" s="82" t="s">
        <v>13</v>
      </c>
    </row>
    <row r="16" spans="1:14" s="7" customFormat="1" ht="13.35" customHeight="1" x14ac:dyDescent="0.2">
      <c r="A16" s="82" t="s">
        <v>100</v>
      </c>
      <c r="C16" s="353" t="s">
        <v>55</v>
      </c>
      <c r="D16" s="347"/>
      <c r="E16" s="22" t="e">
        <f>VLOOKUP(A16,#REF!,6,FALSE)</f>
        <v>#REF!</v>
      </c>
      <c r="F16" s="215">
        <v>0</v>
      </c>
      <c r="G16" s="9"/>
      <c r="H16" s="347" t="s">
        <v>56</v>
      </c>
      <c r="I16" s="347"/>
      <c r="J16" s="22" t="e">
        <f>VLOOKUP(N16,#REF!,6,FALSE)</f>
        <v>#REF!</v>
      </c>
      <c r="K16" s="217">
        <v>0</v>
      </c>
      <c r="L16" s="22"/>
      <c r="N16" s="82" t="s">
        <v>107</v>
      </c>
    </row>
    <row r="17" spans="1:15" s="7" customFormat="1" x14ac:dyDescent="0.2">
      <c r="A17" s="82"/>
      <c r="C17" s="24"/>
      <c r="D17" s="116"/>
      <c r="E17" s="26"/>
      <c r="F17" s="26"/>
      <c r="G17" s="9"/>
      <c r="H17" s="347" t="s">
        <v>57</v>
      </c>
      <c r="I17" s="347"/>
      <c r="J17" s="22" t="e">
        <f>VLOOKUP(N17,#REF!,6,FALSE)</f>
        <v>#REF!</v>
      </c>
      <c r="K17" s="219">
        <v>512201.55</v>
      </c>
      <c r="L17" s="22"/>
      <c r="N17" s="82" t="s">
        <v>14</v>
      </c>
    </row>
    <row r="18" spans="1:15" s="7" customFormat="1" x14ac:dyDescent="0.2">
      <c r="A18" s="82"/>
      <c r="C18" s="354" t="s">
        <v>58</v>
      </c>
      <c r="D18" s="348"/>
      <c r="E18" s="16" t="e">
        <f>SUM(E10:E17)</f>
        <v>#REF!</v>
      </c>
      <c r="F18" s="16">
        <f>SUM(F10:F17)</f>
        <v>825527610.63999999</v>
      </c>
      <c r="G18" s="27"/>
      <c r="H18" s="348" t="s">
        <v>59</v>
      </c>
      <c r="I18" s="348"/>
      <c r="J18" s="16" t="e">
        <f>SUM(J10:J17)</f>
        <v>#REF!</v>
      </c>
      <c r="K18" s="28">
        <f>SUM(K10:K17)</f>
        <v>643421769.81000006</v>
      </c>
      <c r="L18" s="16"/>
      <c r="N18" s="82"/>
    </row>
    <row r="19" spans="1:15" s="7" customFormat="1" x14ac:dyDescent="0.2">
      <c r="A19" s="82"/>
      <c r="C19" s="11"/>
      <c r="D19" s="117"/>
      <c r="E19" s="30"/>
      <c r="F19" s="30"/>
      <c r="G19" s="27"/>
      <c r="K19" s="15"/>
      <c r="N19" s="82"/>
    </row>
    <row r="20" spans="1:15" s="7" customFormat="1" x14ac:dyDescent="0.2">
      <c r="A20" s="82"/>
      <c r="C20" s="354" t="s">
        <v>60</v>
      </c>
      <c r="D20" s="348"/>
      <c r="E20" s="31"/>
      <c r="F20" s="31"/>
      <c r="G20" s="9"/>
      <c r="H20" s="348" t="s">
        <v>61</v>
      </c>
      <c r="I20" s="348"/>
      <c r="J20" s="31"/>
      <c r="K20" s="32"/>
      <c r="L20" s="31"/>
      <c r="N20" s="82"/>
    </row>
    <row r="21" spans="1:15" s="7" customFormat="1" ht="2.4500000000000002" customHeight="1" x14ac:dyDescent="0.2">
      <c r="A21" s="82"/>
      <c r="C21" s="24"/>
      <c r="D21" s="33"/>
      <c r="E21" s="26"/>
      <c r="F21" s="26"/>
      <c r="G21" s="9"/>
      <c r="H21" s="33"/>
      <c r="I21" s="116"/>
      <c r="J21" s="26"/>
      <c r="K21" s="34"/>
      <c r="L21" s="26"/>
      <c r="N21" s="82"/>
    </row>
    <row r="22" spans="1:15" s="7" customFormat="1" ht="15" x14ac:dyDescent="0.25">
      <c r="A22" s="82" t="s">
        <v>4</v>
      </c>
      <c r="C22" s="349" t="s">
        <v>62</v>
      </c>
      <c r="D22" s="350"/>
      <c r="E22" s="22" t="e">
        <f>VLOOKUP(A22,#REF!,6,FALSE)</f>
        <v>#REF!</v>
      </c>
      <c r="F22" s="215">
        <v>133577475.06</v>
      </c>
      <c r="G22" s="9"/>
      <c r="H22" s="347" t="s">
        <v>63</v>
      </c>
      <c r="I22" s="347"/>
      <c r="J22" s="22" t="e">
        <f>VLOOKUP(N22,#REF!,6,FALSE)</f>
        <v>#REF!</v>
      </c>
      <c r="K22" s="217">
        <v>0</v>
      </c>
      <c r="L22" s="22"/>
      <c r="N22" s="82" t="s">
        <v>108</v>
      </c>
      <c r="O22"/>
    </row>
    <row r="23" spans="1:15" s="7" customFormat="1" ht="15" x14ac:dyDescent="0.25">
      <c r="A23" s="82" t="s">
        <v>101</v>
      </c>
      <c r="C23" s="349" t="s">
        <v>64</v>
      </c>
      <c r="D23" s="350"/>
      <c r="E23" s="22" t="e">
        <f>VLOOKUP(A23,#REF!,6,FALSE)</f>
        <v>#REF!</v>
      </c>
      <c r="F23" s="215">
        <v>0</v>
      </c>
      <c r="G23" s="9"/>
      <c r="H23" s="347" t="s">
        <v>65</v>
      </c>
      <c r="I23" s="347"/>
      <c r="J23" s="22" t="e">
        <f>VLOOKUP(N23,#REF!,6,FALSE)</f>
        <v>#REF!</v>
      </c>
      <c r="K23" s="217">
        <v>0</v>
      </c>
      <c r="L23" s="22"/>
      <c r="N23" s="82" t="s">
        <v>109</v>
      </c>
      <c r="O23"/>
    </row>
    <row r="24" spans="1:15" s="7" customFormat="1" ht="15" x14ac:dyDescent="0.25">
      <c r="A24" s="82" t="s">
        <v>5</v>
      </c>
      <c r="C24" s="349" t="s">
        <v>66</v>
      </c>
      <c r="D24" s="350"/>
      <c r="E24" s="22" t="e">
        <f>VLOOKUP(A24,#REF!,6,FALSE)</f>
        <v>#REF!</v>
      </c>
      <c r="F24" s="215">
        <v>11833084954.459999</v>
      </c>
      <c r="G24" s="9"/>
      <c r="H24" s="350" t="s">
        <v>67</v>
      </c>
      <c r="I24" s="350"/>
      <c r="J24" s="22" t="e">
        <f>VLOOKUP(N24,#REF!,6,FALSE)</f>
        <v>#REF!</v>
      </c>
      <c r="K24" s="217">
        <v>1613343251.6800001</v>
      </c>
      <c r="L24" s="22"/>
      <c r="N24" s="82" t="s">
        <v>15</v>
      </c>
      <c r="O24"/>
    </row>
    <row r="25" spans="1:15" s="7" customFormat="1" ht="15" x14ac:dyDescent="0.25">
      <c r="A25" s="82" t="s">
        <v>6</v>
      </c>
      <c r="C25" s="349" t="s">
        <v>68</v>
      </c>
      <c r="D25" s="350"/>
      <c r="E25" s="22" t="e">
        <f>VLOOKUP(A25,#REF!,6,FALSE)</f>
        <v>#REF!</v>
      </c>
      <c r="F25" s="215">
        <v>491714441.04000002</v>
      </c>
      <c r="G25" s="9"/>
      <c r="H25" s="347" t="s">
        <v>69</v>
      </c>
      <c r="I25" s="347"/>
      <c r="J25" s="22" t="e">
        <f>VLOOKUP(N25,#REF!,6,FALSE)</f>
        <v>#REF!</v>
      </c>
      <c r="K25" s="217">
        <v>0</v>
      </c>
      <c r="L25" s="22"/>
      <c r="N25" s="82" t="s">
        <v>110</v>
      </c>
      <c r="O25"/>
    </row>
    <row r="26" spans="1:15" s="7" customFormat="1" x14ac:dyDescent="0.2">
      <c r="A26" s="82" t="s">
        <v>7</v>
      </c>
      <c r="C26" s="349" t="s">
        <v>70</v>
      </c>
      <c r="D26" s="350"/>
      <c r="E26" s="22" t="e">
        <f>VLOOKUP(A26,#REF!,6,FALSE)</f>
        <v>#REF!</v>
      </c>
      <c r="F26" s="215">
        <v>24406946.079999998</v>
      </c>
      <c r="G26" s="9"/>
      <c r="H26" s="347" t="s">
        <v>71</v>
      </c>
      <c r="I26" s="347"/>
      <c r="J26" s="22" t="e">
        <f>VLOOKUP(N26,#REF!,6,FALSE)</f>
        <v>#REF!</v>
      </c>
      <c r="K26" s="217">
        <v>15259708.6</v>
      </c>
      <c r="L26" s="22"/>
      <c r="N26" s="82" t="s">
        <v>16</v>
      </c>
    </row>
    <row r="27" spans="1:15" s="7" customFormat="1" x14ac:dyDescent="0.2">
      <c r="A27" s="82" t="s">
        <v>8</v>
      </c>
      <c r="C27" s="349" t="s">
        <v>72</v>
      </c>
      <c r="D27" s="350"/>
      <c r="E27" s="22" t="e">
        <f>VLOOKUP(A27,#REF!,6,FALSE)</f>
        <v>#REF!</v>
      </c>
      <c r="F27" s="215">
        <v>-337801736.31</v>
      </c>
      <c r="G27" s="9"/>
      <c r="H27" s="347" t="s">
        <v>73</v>
      </c>
      <c r="I27" s="347"/>
      <c r="J27" s="22" t="e">
        <f>VLOOKUP(N27,#REF!,6,FALSE)</f>
        <v>#REF!</v>
      </c>
      <c r="K27" s="217">
        <v>0</v>
      </c>
      <c r="L27" s="22"/>
      <c r="N27" s="82" t="s">
        <v>111</v>
      </c>
    </row>
    <row r="28" spans="1:15" s="7" customFormat="1" x14ac:dyDescent="0.2">
      <c r="A28" s="82" t="s">
        <v>9</v>
      </c>
      <c r="C28" s="349" t="s">
        <v>74</v>
      </c>
      <c r="D28" s="350"/>
      <c r="E28" s="22" t="e">
        <f>VLOOKUP(A28,#REF!,6,FALSE)</f>
        <v>#REF!</v>
      </c>
      <c r="F28" s="215">
        <v>38751058.789999999</v>
      </c>
      <c r="G28" s="9"/>
      <c r="H28" s="348" t="s">
        <v>75</v>
      </c>
      <c r="I28" s="348"/>
      <c r="J28" s="16" t="e">
        <f>SUM(J22:J27)</f>
        <v>#REF!</v>
      </c>
      <c r="K28" s="28">
        <f>SUM(K22:K27)</f>
        <v>1628602960.28</v>
      </c>
      <c r="L28" s="16"/>
      <c r="N28" s="82"/>
    </row>
    <row r="29" spans="1:15" s="7" customFormat="1" x14ac:dyDescent="0.2">
      <c r="A29" s="82" t="s">
        <v>102</v>
      </c>
      <c r="C29" s="349" t="s">
        <v>76</v>
      </c>
      <c r="D29" s="350"/>
      <c r="E29" s="22" t="e">
        <f>VLOOKUP(A29,#REF!,6,FALSE)</f>
        <v>#REF!</v>
      </c>
      <c r="F29" s="215">
        <v>0</v>
      </c>
      <c r="G29" s="9"/>
      <c r="K29" s="15"/>
      <c r="N29" s="82"/>
    </row>
    <row r="30" spans="1:15" s="7" customFormat="1" x14ac:dyDescent="0.2">
      <c r="A30" s="82" t="s">
        <v>103</v>
      </c>
      <c r="C30" s="349" t="s">
        <v>77</v>
      </c>
      <c r="D30" s="350"/>
      <c r="E30" s="22" t="e">
        <f>VLOOKUP(A30,#REF!,6,FALSE)</f>
        <v>#REF!</v>
      </c>
      <c r="F30" s="215">
        <v>0</v>
      </c>
      <c r="G30" s="9"/>
      <c r="H30" s="348" t="s">
        <v>78</v>
      </c>
      <c r="I30" s="348"/>
      <c r="J30" s="16" t="e">
        <f>J18+J28</f>
        <v>#REF!</v>
      </c>
      <c r="K30" s="28">
        <f>K18+K28</f>
        <v>2272024730.0900002</v>
      </c>
      <c r="L30" s="16"/>
      <c r="N30" s="82"/>
    </row>
    <row r="31" spans="1:15" s="7" customFormat="1" x14ac:dyDescent="0.2">
      <c r="A31" s="82"/>
      <c r="C31" s="35"/>
      <c r="D31" s="118"/>
      <c r="E31" s="37"/>
      <c r="F31" s="37"/>
      <c r="G31" s="9"/>
      <c r="K31" s="15"/>
      <c r="N31" s="82"/>
    </row>
    <row r="32" spans="1:15" s="7" customFormat="1" x14ac:dyDescent="0.2">
      <c r="A32" s="82"/>
      <c r="C32" s="351" t="s">
        <v>79</v>
      </c>
      <c r="D32" s="352"/>
      <c r="E32" s="38" t="e">
        <f>SUM(E22:E31)</f>
        <v>#REF!</v>
      </c>
      <c r="F32" s="38">
        <f>SUM(F22:F31)</f>
        <v>12183733139.120001</v>
      </c>
      <c r="G32" s="27"/>
      <c r="H32" s="348" t="s">
        <v>17</v>
      </c>
      <c r="I32" s="348"/>
      <c r="J32" s="30"/>
      <c r="K32" s="39"/>
      <c r="L32" s="30"/>
      <c r="N32" s="82"/>
    </row>
    <row r="33" spans="1:14" s="7" customFormat="1" x14ac:dyDescent="0.2">
      <c r="A33" s="82"/>
      <c r="C33" s="35"/>
      <c r="D33" s="40"/>
      <c r="E33" s="37"/>
      <c r="F33" s="37"/>
      <c r="G33" s="9"/>
      <c r="H33" s="348" t="s">
        <v>80</v>
      </c>
      <c r="I33" s="348"/>
      <c r="J33" s="16" t="e">
        <f>SUM(J34:J36)</f>
        <v>#REF!</v>
      </c>
      <c r="K33" s="28" t="e">
        <f>SUM(K34:K36)</f>
        <v>#REF!</v>
      </c>
      <c r="L33" s="16"/>
      <c r="N33" s="82"/>
    </row>
    <row r="34" spans="1:14" s="7" customFormat="1" x14ac:dyDescent="0.2">
      <c r="A34" s="82"/>
      <c r="C34" s="351" t="s">
        <v>81</v>
      </c>
      <c r="D34" s="352"/>
      <c r="E34" s="38" t="e">
        <f>E18+E32</f>
        <v>#REF!</v>
      </c>
      <c r="F34" s="38">
        <f>F18+F32</f>
        <v>13009260749.76</v>
      </c>
      <c r="G34" s="9"/>
      <c r="H34" s="347" t="s">
        <v>82</v>
      </c>
      <c r="I34" s="347"/>
      <c r="J34" s="22" t="e">
        <f>VLOOKUP(N34,#REF!,6,FALSE)</f>
        <v>#REF!</v>
      </c>
      <c r="K34" s="23" t="e">
        <f>VLOOKUP(N34,#REF!,6,FALSE)</f>
        <v>#REF!</v>
      </c>
      <c r="L34" s="22"/>
      <c r="N34" s="82" t="s">
        <v>112</v>
      </c>
    </row>
    <row r="35" spans="1:14" s="7" customFormat="1" ht="12" customHeight="1" x14ac:dyDescent="0.2">
      <c r="A35" s="82"/>
      <c r="C35" s="24"/>
      <c r="D35" s="33"/>
      <c r="E35" s="26"/>
      <c r="F35" s="26"/>
      <c r="G35" s="9"/>
      <c r="H35" s="347" t="s">
        <v>83</v>
      </c>
      <c r="I35" s="347"/>
      <c r="J35" s="22" t="e">
        <f>VLOOKUP(N35,#REF!,6,FALSE)</f>
        <v>#REF!</v>
      </c>
      <c r="K35" s="23" t="e">
        <f>VLOOKUP(N35,#REF!,6,FALSE)</f>
        <v>#REF!</v>
      </c>
      <c r="L35" s="22"/>
      <c r="N35" s="82" t="s">
        <v>113</v>
      </c>
    </row>
    <row r="36" spans="1:14" s="7" customFormat="1" ht="10.35" customHeight="1" x14ac:dyDescent="0.2">
      <c r="A36" s="82"/>
      <c r="C36" s="24"/>
      <c r="D36" s="33"/>
      <c r="E36" s="41"/>
      <c r="F36" s="41"/>
      <c r="G36" s="9"/>
      <c r="H36" s="347" t="s">
        <v>84</v>
      </c>
      <c r="I36" s="347"/>
      <c r="J36" s="22" t="e">
        <f>VLOOKUP(N36,#REF!,6,FALSE)</f>
        <v>#REF!</v>
      </c>
      <c r="K36" s="23" t="e">
        <f>VLOOKUP(N36,#REF!,6,FALSE)</f>
        <v>#REF!</v>
      </c>
      <c r="L36" s="22"/>
      <c r="N36" s="82" t="s">
        <v>114</v>
      </c>
    </row>
    <row r="37" spans="1:14" s="7" customFormat="1" ht="4.3499999999999996" customHeight="1" x14ac:dyDescent="0.2">
      <c r="A37" s="82"/>
      <c r="C37" s="24"/>
      <c r="D37" s="33"/>
      <c r="E37" s="41"/>
      <c r="F37" s="41"/>
      <c r="G37" s="9"/>
      <c r="K37" s="15"/>
      <c r="N37" s="82"/>
    </row>
    <row r="38" spans="1:14" s="7" customFormat="1" ht="11.45" customHeight="1" x14ac:dyDescent="0.2">
      <c r="A38" s="82"/>
      <c r="C38" s="24"/>
      <c r="D38" s="42"/>
      <c r="E38" s="42"/>
      <c r="F38" s="41"/>
      <c r="G38" s="9"/>
      <c r="H38" s="348" t="s">
        <v>85</v>
      </c>
      <c r="I38" s="348"/>
      <c r="J38" s="16" t="e">
        <f>SUM(J39:J43)</f>
        <v>#REF!</v>
      </c>
      <c r="K38" s="28">
        <f>SUM(K39:K43)</f>
        <v>10737236019.669998</v>
      </c>
      <c r="L38" s="16"/>
      <c r="N38" s="82"/>
    </row>
    <row r="39" spans="1:14" s="7" customFormat="1" ht="11.45" customHeight="1" x14ac:dyDescent="0.2">
      <c r="A39" s="82"/>
      <c r="C39" s="24"/>
      <c r="D39" s="42"/>
      <c r="E39" s="42"/>
      <c r="F39" s="41"/>
      <c r="G39" s="9"/>
      <c r="H39" s="347" t="s">
        <v>86</v>
      </c>
      <c r="I39" s="347"/>
      <c r="J39" s="22" t="e">
        <f>VLOOKUP(N39,#REF!,6,FALSE)+Actividades!F72</f>
        <v>#REF!</v>
      </c>
      <c r="K39" s="220">
        <v>1176136132.98</v>
      </c>
      <c r="L39" s="22"/>
      <c r="N39" s="82" t="s">
        <v>18</v>
      </c>
    </row>
    <row r="40" spans="1:14" s="7" customFormat="1" x14ac:dyDescent="0.2">
      <c r="A40" s="82"/>
      <c r="C40" s="24"/>
      <c r="D40" s="42"/>
      <c r="E40" s="42"/>
      <c r="F40" s="41"/>
      <c r="G40" s="9"/>
      <c r="H40" s="347" t="s">
        <v>87</v>
      </c>
      <c r="I40" s="347"/>
      <c r="J40" s="22" t="e">
        <f>VLOOKUP(N40,#REF!,6,FALSE)</f>
        <v>#REF!</v>
      </c>
      <c r="K40" s="217">
        <v>9783391872.5599995</v>
      </c>
      <c r="L40" s="22"/>
      <c r="N40" s="82" t="s">
        <v>19</v>
      </c>
    </row>
    <row r="41" spans="1:14" s="7" customFormat="1" ht="12" customHeight="1" x14ac:dyDescent="0.2">
      <c r="A41" s="82"/>
      <c r="C41" s="24"/>
      <c r="D41" s="42"/>
      <c r="E41" s="42"/>
      <c r="F41" s="41"/>
      <c r="G41" s="9"/>
      <c r="H41" s="347" t="s">
        <v>88</v>
      </c>
      <c r="I41" s="347"/>
      <c r="J41" s="22" t="e">
        <f>VLOOKUP(N41,#REF!,6,FALSE)</f>
        <v>#REF!</v>
      </c>
      <c r="K41" s="217">
        <v>0</v>
      </c>
      <c r="L41" s="22"/>
      <c r="N41" s="82" t="s">
        <v>115</v>
      </c>
    </row>
    <row r="42" spans="1:14" s="7" customFormat="1" ht="12" customHeight="1" x14ac:dyDescent="0.2">
      <c r="A42" s="82"/>
      <c r="C42" s="24"/>
      <c r="D42" s="42"/>
      <c r="E42" s="42"/>
      <c r="F42" s="41"/>
      <c r="G42" s="9"/>
      <c r="H42" s="116" t="s">
        <v>89</v>
      </c>
      <c r="I42" s="116"/>
      <c r="J42" s="22" t="e">
        <f>VLOOKUP(N42,#REF!,6,FALSE)</f>
        <v>#REF!</v>
      </c>
      <c r="K42" s="217">
        <v>0</v>
      </c>
      <c r="L42" s="22"/>
      <c r="N42" s="82" t="s">
        <v>116</v>
      </c>
    </row>
    <row r="43" spans="1:14" s="7" customFormat="1" ht="11.45" customHeight="1" x14ac:dyDescent="0.2">
      <c r="A43" s="82"/>
      <c r="C43" s="24"/>
      <c r="D43" s="42"/>
      <c r="E43" s="42"/>
      <c r="F43" s="41"/>
      <c r="G43" s="9"/>
      <c r="H43" s="347" t="s">
        <v>90</v>
      </c>
      <c r="I43" s="347"/>
      <c r="J43" s="22" t="e">
        <f>VLOOKUP(N43,#REF!,6,FALSE)</f>
        <v>#REF!</v>
      </c>
      <c r="K43" s="220">
        <v>-222291985.87</v>
      </c>
      <c r="L43" s="22"/>
      <c r="N43" s="82" t="s">
        <v>20</v>
      </c>
    </row>
    <row r="44" spans="1:14" s="7" customFormat="1" ht="8.1" customHeight="1" x14ac:dyDescent="0.2">
      <c r="A44" s="82"/>
      <c r="C44" s="24"/>
      <c r="D44" s="33"/>
      <c r="E44" s="41"/>
      <c r="F44" s="41"/>
      <c r="G44" s="9"/>
      <c r="H44" s="33"/>
      <c r="I44" s="43"/>
      <c r="J44" s="26"/>
      <c r="K44" s="34"/>
      <c r="L44" s="26"/>
      <c r="N44" s="82"/>
    </row>
    <row r="45" spans="1:14" s="7" customFormat="1" ht="23.45" customHeight="1" x14ac:dyDescent="0.2">
      <c r="A45" s="82"/>
      <c r="C45" s="24"/>
      <c r="D45" s="33"/>
      <c r="E45" s="41"/>
      <c r="F45" s="41"/>
      <c r="G45" s="9"/>
      <c r="H45" s="348" t="s">
        <v>91</v>
      </c>
      <c r="I45" s="348"/>
      <c r="J45" s="16" t="e">
        <f>SUM(J47:J48)</f>
        <v>#REF!</v>
      </c>
      <c r="K45" s="28" t="e">
        <f>SUM(K47:K48)</f>
        <v>#REF!</v>
      </c>
      <c r="L45" s="16"/>
      <c r="N45" s="82"/>
    </row>
    <row r="46" spans="1:14" s="7" customFormat="1" ht="3.6" customHeight="1" x14ac:dyDescent="0.2">
      <c r="A46" s="82"/>
      <c r="C46" s="24"/>
      <c r="D46" s="33"/>
      <c r="E46" s="41"/>
      <c r="F46" s="41"/>
      <c r="G46" s="9"/>
      <c r="H46" s="33"/>
      <c r="I46" s="43"/>
      <c r="J46" s="26"/>
      <c r="K46" s="34"/>
      <c r="L46" s="26"/>
      <c r="N46" s="82"/>
    </row>
    <row r="47" spans="1:14" s="7" customFormat="1" ht="11.45" customHeight="1" x14ac:dyDescent="0.2">
      <c r="A47" s="82"/>
      <c r="C47" s="24"/>
      <c r="D47" s="33"/>
      <c r="E47" s="41"/>
      <c r="F47" s="41"/>
      <c r="G47" s="9"/>
      <c r="H47" s="347" t="s">
        <v>92</v>
      </c>
      <c r="I47" s="347"/>
      <c r="J47" s="22" t="e">
        <f>VLOOKUP(N47,#REF!,6,FALSE)</f>
        <v>#REF!</v>
      </c>
      <c r="K47" s="23" t="e">
        <f>VLOOKUP(N47,#REF!,6,FALSE)</f>
        <v>#REF!</v>
      </c>
      <c r="L47" s="22"/>
      <c r="N47" s="82" t="s">
        <v>117</v>
      </c>
    </row>
    <row r="48" spans="1:14" s="7" customFormat="1" ht="11.45" customHeight="1" x14ac:dyDescent="0.2">
      <c r="A48" s="82"/>
      <c r="C48" s="24"/>
      <c r="D48" s="33"/>
      <c r="E48" s="41"/>
      <c r="F48" s="41"/>
      <c r="G48" s="9"/>
      <c r="H48" s="347" t="s">
        <v>93</v>
      </c>
      <c r="I48" s="347"/>
      <c r="J48" s="22" t="e">
        <f>VLOOKUP(N48,#REF!,6,FALSE)</f>
        <v>#REF!</v>
      </c>
      <c r="K48" s="23" t="e">
        <f>VLOOKUP(N48,#REF!,6,FALSE)</f>
        <v>#REF!</v>
      </c>
      <c r="L48" s="22"/>
      <c r="N48" s="82" t="s">
        <v>118</v>
      </c>
    </row>
    <row r="49" spans="1:14" s="7" customFormat="1" ht="5.45" customHeight="1" x14ac:dyDescent="0.2">
      <c r="A49" s="82"/>
      <c r="C49" s="24"/>
      <c r="D49" s="33"/>
      <c r="E49" s="41"/>
      <c r="F49" s="41"/>
      <c r="G49" s="9"/>
      <c r="H49" s="33"/>
      <c r="I49" s="44"/>
      <c r="J49" s="26"/>
      <c r="K49" s="34"/>
      <c r="L49" s="26"/>
      <c r="N49" s="82"/>
    </row>
    <row r="50" spans="1:14" s="7" customFormat="1" ht="12" customHeight="1" x14ac:dyDescent="0.2">
      <c r="A50" s="82"/>
      <c r="C50" s="24"/>
      <c r="D50" s="33"/>
      <c r="E50" s="41"/>
      <c r="F50" s="41"/>
      <c r="G50" s="9"/>
      <c r="H50" s="348" t="s">
        <v>94</v>
      </c>
      <c r="I50" s="348"/>
      <c r="J50" s="16" t="e">
        <f>J33+J38+J45</f>
        <v>#REF!</v>
      </c>
      <c r="K50" s="28" t="e">
        <f>K33+K38+K45</f>
        <v>#REF!</v>
      </c>
      <c r="L50" s="16"/>
      <c r="N50" s="82"/>
    </row>
    <row r="51" spans="1:14" s="7" customFormat="1" ht="4.3499999999999996" customHeight="1" x14ac:dyDescent="0.2">
      <c r="A51" s="82"/>
      <c r="C51" s="24"/>
      <c r="D51" s="33"/>
      <c r="E51" s="41"/>
      <c r="F51" s="41"/>
      <c r="G51" s="9"/>
      <c r="H51" s="33"/>
      <c r="I51" s="43"/>
      <c r="J51" s="26"/>
      <c r="K51" s="34"/>
      <c r="L51" s="26"/>
      <c r="N51" s="82"/>
    </row>
    <row r="52" spans="1:14" s="7" customFormat="1" x14ac:dyDescent="0.2">
      <c r="A52" s="82"/>
      <c r="C52" s="24"/>
      <c r="D52" s="33"/>
      <c r="E52" s="41"/>
      <c r="F52" s="41"/>
      <c r="G52" s="9"/>
      <c r="H52" s="348" t="s">
        <v>95</v>
      </c>
      <c r="I52" s="348"/>
      <c r="J52" s="16" t="e">
        <f>J50+J30</f>
        <v>#REF!</v>
      </c>
      <c r="K52" s="28" t="e">
        <f>K50+K30</f>
        <v>#REF!</v>
      </c>
      <c r="L52" s="16"/>
      <c r="N52" s="82"/>
    </row>
    <row r="53" spans="1:14" s="7" customFormat="1" ht="4.3499999999999996" customHeight="1" x14ac:dyDescent="0.2">
      <c r="A53" s="82"/>
      <c r="C53" s="45"/>
      <c r="D53" s="46"/>
      <c r="E53" s="46"/>
      <c r="F53" s="46"/>
      <c r="G53" s="47"/>
      <c r="H53" s="46"/>
      <c r="I53" s="46"/>
      <c r="J53" s="46"/>
      <c r="K53" s="48"/>
      <c r="L53" s="124"/>
      <c r="N53" s="82"/>
    </row>
    <row r="54" spans="1:14" x14ac:dyDescent="0.2">
      <c r="C54" s="43"/>
      <c r="D54" s="49"/>
      <c r="E54" s="50"/>
      <c r="F54" s="50"/>
      <c r="G54" s="9"/>
      <c r="H54" s="51"/>
      <c r="I54" s="49"/>
      <c r="J54" s="50"/>
      <c r="K54" s="50"/>
      <c r="L54" s="50"/>
    </row>
    <row r="55" spans="1:14" x14ac:dyDescent="0.2">
      <c r="J55" s="52"/>
    </row>
    <row r="56" spans="1:14" hidden="1" x14ac:dyDescent="0.2">
      <c r="J56" s="52" t="e">
        <f>J52-E34</f>
        <v>#REF!</v>
      </c>
      <c r="K56" s="52" t="e">
        <f>K52-F34</f>
        <v>#REF!</v>
      </c>
      <c r="L56" s="52"/>
    </row>
    <row r="57" spans="1:14" hidden="1" x14ac:dyDescent="0.2">
      <c r="J57" s="53"/>
    </row>
    <row r="58" spans="1:14" hidden="1" x14ac:dyDescent="0.2"/>
    <row r="59" spans="1:14" hidden="1" x14ac:dyDescent="0.2"/>
    <row r="60" spans="1:14" x14ac:dyDescent="0.2"/>
    <row r="61" spans="1:14" x14ac:dyDescent="0.2"/>
    <row r="62" spans="1:14" x14ac:dyDescent="0.2"/>
    <row r="63" spans="1:14" x14ac:dyDescent="0.2"/>
    <row r="64" spans="1:14" x14ac:dyDescent="0.2"/>
    <row r="65" x14ac:dyDescent="0.2"/>
    <row r="66" x14ac:dyDescent="0.2"/>
    <row r="67" x14ac:dyDescent="0.2"/>
    <row r="68" x14ac:dyDescent="0.2"/>
    <row r="69" x14ac:dyDescent="0.2"/>
    <row r="70" x14ac:dyDescent="0.2"/>
    <row r="71" x14ac:dyDescent="0.2"/>
    <row r="72" x14ac:dyDescent="0.2"/>
    <row r="73" x14ac:dyDescent="0.2"/>
    <row r="74" x14ac:dyDescent="0.2"/>
    <row r="75" x14ac:dyDescent="0.2"/>
    <row r="76" x14ac:dyDescent="0.2"/>
    <row r="77" x14ac:dyDescent="0.2"/>
    <row r="78" x14ac:dyDescent="0.2"/>
    <row r="79" x14ac:dyDescent="0.2"/>
    <row r="80" x14ac:dyDescent="0.2"/>
    <row r="81" x14ac:dyDescent="0.2"/>
    <row r="82" x14ac:dyDescent="0.2"/>
    <row r="83" x14ac:dyDescent="0.2"/>
    <row r="84" x14ac:dyDescent="0.2"/>
    <row r="85" x14ac:dyDescent="0.2"/>
  </sheetData>
  <mergeCells count="60">
    <mergeCell ref="C8:D8"/>
    <mergeCell ref="H8:I8"/>
    <mergeCell ref="C2:K2"/>
    <mergeCell ref="C3:K3"/>
    <mergeCell ref="C4:K4"/>
    <mergeCell ref="C6:D6"/>
    <mergeCell ref="H6:I6"/>
    <mergeCell ref="C10:D10"/>
    <mergeCell ref="H10:I10"/>
    <mergeCell ref="C11:D11"/>
    <mergeCell ref="H11:I11"/>
    <mergeCell ref="C12:D12"/>
    <mergeCell ref="H12:I12"/>
    <mergeCell ref="C20:D20"/>
    <mergeCell ref="H20:I20"/>
    <mergeCell ref="C13:D13"/>
    <mergeCell ref="H13:I13"/>
    <mergeCell ref="C14:D14"/>
    <mergeCell ref="H14:I14"/>
    <mergeCell ref="C15:D15"/>
    <mergeCell ref="H15:I15"/>
    <mergeCell ref="C16:D16"/>
    <mergeCell ref="H16:I16"/>
    <mergeCell ref="H17:I17"/>
    <mergeCell ref="C18:D18"/>
    <mergeCell ref="H18:I18"/>
    <mergeCell ref="C22:D22"/>
    <mergeCell ref="H22:I22"/>
    <mergeCell ref="C23:D23"/>
    <mergeCell ref="H23:I23"/>
    <mergeCell ref="C24:D24"/>
    <mergeCell ref="H24:I24"/>
    <mergeCell ref="C25:D25"/>
    <mergeCell ref="H25:I25"/>
    <mergeCell ref="C26:D26"/>
    <mergeCell ref="H26:I26"/>
    <mergeCell ref="C27:D27"/>
    <mergeCell ref="H27:I27"/>
    <mergeCell ref="H38:I38"/>
    <mergeCell ref="C28:D28"/>
    <mergeCell ref="H28:I28"/>
    <mergeCell ref="C29:D29"/>
    <mergeCell ref="C30:D30"/>
    <mergeCell ref="H30:I30"/>
    <mergeCell ref="C32:D32"/>
    <mergeCell ref="H32:I32"/>
    <mergeCell ref="H33:I33"/>
    <mergeCell ref="C34:D34"/>
    <mergeCell ref="H34:I34"/>
    <mergeCell ref="H35:I35"/>
    <mergeCell ref="H36:I36"/>
    <mergeCell ref="H48:I48"/>
    <mergeCell ref="H50:I50"/>
    <mergeCell ref="H52:I52"/>
    <mergeCell ref="H39:I39"/>
    <mergeCell ref="H40:I40"/>
    <mergeCell ref="H41:I41"/>
    <mergeCell ref="H43:I43"/>
    <mergeCell ref="H45:I45"/>
    <mergeCell ref="H47:I47"/>
  </mergeCells>
  <pageMargins left="0.25" right="0.25" top="0.75" bottom="0.75" header="0.3" footer="0.3"/>
  <pageSetup scale="80" orientation="landscape" r:id="rId1"/>
  <ignoredErrors>
    <ignoredError sqref="E10:E34 J10:J50 K34:K38 K44:K48" unlocked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1"/>
  <sheetViews>
    <sheetView showGridLines="0" topLeftCell="B1" zoomScale="115" zoomScaleNormal="115" zoomScalePageLayoutView="115" workbookViewId="0">
      <selection activeCell="D14" sqref="D14:F14"/>
    </sheetView>
  </sheetViews>
  <sheetFormatPr baseColWidth="10" defaultColWidth="11.42578125" defaultRowHeight="12" x14ac:dyDescent="0.2"/>
  <cols>
    <col min="1" max="1" width="11.7109375" style="82" hidden="1" customWidth="1"/>
    <col min="2" max="2" width="3.42578125" style="54" customWidth="1"/>
    <col min="3" max="3" width="13.42578125" style="54" customWidth="1"/>
    <col min="4" max="4" width="47.28515625" style="54" customWidth="1"/>
    <col min="5" max="5" width="11.42578125" style="54"/>
    <col min="6" max="6" width="5.140625" style="54" customWidth="1"/>
    <col min="7" max="7" width="16.28515625" style="54" customWidth="1"/>
    <col min="8" max="8" width="18.42578125" style="54" customWidth="1"/>
    <col min="9" max="9" width="2" style="54" customWidth="1"/>
    <col min="10" max="16384" width="11.42578125" style="54"/>
  </cols>
  <sheetData>
    <row r="1" spans="1:8" ht="14.25" customHeight="1" x14ac:dyDescent="0.2">
      <c r="C1" s="498" t="s">
        <v>38</v>
      </c>
      <c r="D1" s="499"/>
      <c r="E1" s="499"/>
      <c r="F1" s="499"/>
      <c r="G1" s="499"/>
      <c r="H1" s="500"/>
    </row>
    <row r="2" spans="1:8" ht="14.25" customHeight="1" x14ac:dyDescent="0.2">
      <c r="C2" s="501" t="s">
        <v>145</v>
      </c>
      <c r="D2" s="502"/>
      <c r="E2" s="502"/>
      <c r="F2" s="502"/>
      <c r="G2" s="502"/>
      <c r="H2" s="503"/>
    </row>
    <row r="3" spans="1:8" ht="14.25" customHeight="1" x14ac:dyDescent="0.2">
      <c r="C3" s="501" t="s">
        <v>288</v>
      </c>
      <c r="D3" s="502"/>
      <c r="E3" s="502"/>
      <c r="F3" s="502"/>
      <c r="G3" s="502"/>
      <c r="H3" s="503"/>
    </row>
    <row r="4" spans="1:8" s="57" customFormat="1" ht="24" x14ac:dyDescent="0.2">
      <c r="A4" s="82"/>
      <c r="C4" s="55"/>
      <c r="D4" s="56"/>
      <c r="E4" s="56"/>
      <c r="F4" s="56"/>
      <c r="G4" s="211" t="s">
        <v>290</v>
      </c>
      <c r="H4" s="212" t="s">
        <v>289</v>
      </c>
    </row>
    <row r="5" spans="1:8" x14ac:dyDescent="0.2">
      <c r="C5" s="487" t="s">
        <v>21</v>
      </c>
      <c r="D5" s="488"/>
      <c r="E5" s="488"/>
      <c r="F5" s="488"/>
      <c r="G5" s="120"/>
      <c r="H5" s="58"/>
    </row>
    <row r="6" spans="1:8" s="61" customFormat="1" ht="28.35" customHeight="1" x14ac:dyDescent="0.2">
      <c r="A6" s="82"/>
      <c r="C6" s="487" t="s">
        <v>146</v>
      </c>
      <c r="D6" s="488"/>
      <c r="E6" s="488"/>
      <c r="F6" s="488"/>
      <c r="G6" s="59" t="e">
        <f>SUM(G7:G14)</f>
        <v>#REF!</v>
      </c>
      <c r="H6" s="60">
        <f>SUM(H7:H14)</f>
        <v>405111524.32999998</v>
      </c>
    </row>
    <row r="7" spans="1:8" ht="12" customHeight="1" x14ac:dyDescent="0.2">
      <c r="A7" s="82" t="s">
        <v>22</v>
      </c>
      <c r="C7" s="119"/>
      <c r="D7" s="493" t="s">
        <v>147</v>
      </c>
      <c r="E7" s="493"/>
      <c r="F7" s="493"/>
      <c r="G7" s="62" t="e">
        <f>VLOOKUP(A7,#REF!,6,FALSE)</f>
        <v>#REF!</v>
      </c>
      <c r="H7" s="63">
        <v>276333635.75</v>
      </c>
    </row>
    <row r="8" spans="1:8" ht="12" customHeight="1" x14ac:dyDescent="0.2">
      <c r="A8" s="82" t="s">
        <v>119</v>
      </c>
      <c r="C8" s="119"/>
      <c r="D8" s="493" t="s">
        <v>148</v>
      </c>
      <c r="E8" s="493"/>
      <c r="F8" s="493"/>
      <c r="G8" s="62" t="e">
        <f>VLOOKUP(A8,#REF!,6,FALSE)</f>
        <v>#REF!</v>
      </c>
      <c r="H8" s="63">
        <v>0</v>
      </c>
    </row>
    <row r="9" spans="1:8" ht="12" customHeight="1" x14ac:dyDescent="0.2">
      <c r="A9" s="82" t="s">
        <v>120</v>
      </c>
      <c r="C9" s="119"/>
      <c r="D9" s="493" t="s">
        <v>149</v>
      </c>
      <c r="E9" s="493"/>
      <c r="F9" s="493"/>
      <c r="G9" s="62" t="e">
        <f>VLOOKUP(A9,#REF!,6,FALSE)</f>
        <v>#REF!</v>
      </c>
      <c r="H9" s="63">
        <v>3002806.13</v>
      </c>
    </row>
    <row r="10" spans="1:8" x14ac:dyDescent="0.2">
      <c r="A10" s="82" t="s">
        <v>23</v>
      </c>
      <c r="C10" s="119"/>
      <c r="D10" s="493" t="s">
        <v>150</v>
      </c>
      <c r="E10" s="493"/>
      <c r="F10" s="493"/>
      <c r="G10" s="62" t="e">
        <f>VLOOKUP(A10,#REF!,6,FALSE)</f>
        <v>#REF!</v>
      </c>
      <c r="H10" s="63">
        <v>49132652.75</v>
      </c>
    </row>
    <row r="11" spans="1:8" ht="15.6" customHeight="1" x14ac:dyDescent="0.2">
      <c r="A11" s="82" t="s">
        <v>24</v>
      </c>
      <c r="C11" s="119"/>
      <c r="D11" s="493" t="s">
        <v>151</v>
      </c>
      <c r="E11" s="493"/>
      <c r="F11" s="493"/>
      <c r="G11" s="62" t="e">
        <f>VLOOKUP(A11,#REF!,6,FALSE)-13792572.72</f>
        <v>#REF!</v>
      </c>
      <c r="H11" s="63">
        <v>28226122.309999999</v>
      </c>
    </row>
    <row r="12" spans="1:8" ht="12" customHeight="1" x14ac:dyDescent="0.2">
      <c r="A12" s="82" t="s">
        <v>25</v>
      </c>
      <c r="C12" s="119"/>
      <c r="D12" s="493" t="s">
        <v>152</v>
      </c>
      <c r="E12" s="493"/>
      <c r="F12" s="493"/>
      <c r="G12" s="62" t="e">
        <f>VLOOKUP(A12,#REF!,6,FALSE)</f>
        <v>#REF!</v>
      </c>
      <c r="H12" s="63">
        <v>48416307.390000001</v>
      </c>
    </row>
    <row r="13" spans="1:8" ht="12" customHeight="1" x14ac:dyDescent="0.2">
      <c r="A13" s="82" t="s">
        <v>121</v>
      </c>
      <c r="C13" s="119"/>
      <c r="D13" s="493" t="s">
        <v>153</v>
      </c>
      <c r="E13" s="493"/>
      <c r="F13" s="493"/>
      <c r="G13" s="62" t="e">
        <f>VLOOKUP(A13,#REF!,6,FALSE)</f>
        <v>#REF!</v>
      </c>
      <c r="H13" s="63">
        <v>0</v>
      </c>
    </row>
    <row r="14" spans="1:8" ht="23.45" customHeight="1" x14ac:dyDescent="0.2">
      <c r="A14" s="82" t="s">
        <v>122</v>
      </c>
      <c r="C14" s="119"/>
      <c r="D14" s="493" t="s">
        <v>154</v>
      </c>
      <c r="E14" s="493"/>
      <c r="F14" s="493"/>
      <c r="G14" s="62" t="e">
        <f>VLOOKUP(A14,#REF!,6,FALSE)</f>
        <v>#REF!</v>
      </c>
      <c r="H14" s="63">
        <v>0</v>
      </c>
    </row>
    <row r="15" spans="1:8" x14ac:dyDescent="0.2">
      <c r="C15" s="494" t="s">
        <v>155</v>
      </c>
      <c r="D15" s="495"/>
      <c r="E15" s="495"/>
      <c r="F15" s="495"/>
      <c r="G15" s="66" t="e">
        <f>SUM(G16:G17)</f>
        <v>#REF!</v>
      </c>
      <c r="H15" s="67">
        <f>SUM(H16:H17)</f>
        <v>766335594.5999999</v>
      </c>
    </row>
    <row r="16" spans="1:8" x14ac:dyDescent="0.2">
      <c r="A16" s="82" t="s">
        <v>26</v>
      </c>
      <c r="C16" s="119"/>
      <c r="D16" s="493" t="s">
        <v>156</v>
      </c>
      <c r="E16" s="493"/>
      <c r="F16" s="493"/>
      <c r="G16" s="62" t="e">
        <f>VLOOKUP(A16,#REF!,6,FALSE)</f>
        <v>#REF!</v>
      </c>
      <c r="H16" s="63">
        <v>659652043.77999997</v>
      </c>
    </row>
    <row r="17" spans="1:8" x14ac:dyDescent="0.2">
      <c r="A17" s="82" t="s">
        <v>27</v>
      </c>
      <c r="C17" s="119"/>
      <c r="D17" s="493" t="s">
        <v>157</v>
      </c>
      <c r="E17" s="493"/>
      <c r="F17" s="493"/>
      <c r="G17" s="62" t="e">
        <f>VLOOKUP(A17,#REF!,6,FALSE)</f>
        <v>#REF!</v>
      </c>
      <c r="H17" s="63">
        <v>106683550.81999999</v>
      </c>
    </row>
    <row r="18" spans="1:8" x14ac:dyDescent="0.2">
      <c r="C18" s="494" t="s">
        <v>158</v>
      </c>
      <c r="D18" s="495"/>
      <c r="E18" s="495"/>
      <c r="F18" s="495"/>
      <c r="G18" s="66" t="e">
        <f>SUM(G19:G23)</f>
        <v>#REF!</v>
      </c>
      <c r="H18" s="67">
        <f>SUM(H19:H23)</f>
        <v>16456951.539999999</v>
      </c>
    </row>
    <row r="19" spans="1:8" x14ac:dyDescent="0.2">
      <c r="A19" s="82" t="s">
        <v>123</v>
      </c>
      <c r="C19" s="119"/>
      <c r="D19" s="493" t="s">
        <v>159</v>
      </c>
      <c r="E19" s="493"/>
      <c r="F19" s="493"/>
      <c r="G19" s="62" t="e">
        <f>VLOOKUP(A19,#REF!,6,FALSE)+13792572.72</f>
        <v>#REF!</v>
      </c>
      <c r="H19" s="63">
        <v>8266910.2299999995</v>
      </c>
    </row>
    <row r="20" spans="1:8" x14ac:dyDescent="0.2">
      <c r="A20" s="82" t="s">
        <v>124</v>
      </c>
      <c r="C20" s="119"/>
      <c r="D20" s="493" t="s">
        <v>160</v>
      </c>
      <c r="E20" s="493"/>
      <c r="F20" s="493"/>
      <c r="G20" s="62" t="e">
        <f>VLOOKUP(A20,#REF!,6,FALSE)</f>
        <v>#REF!</v>
      </c>
      <c r="H20" s="63">
        <v>0</v>
      </c>
    </row>
    <row r="21" spans="1:8" x14ac:dyDescent="0.2">
      <c r="A21" s="82" t="s">
        <v>125</v>
      </c>
      <c r="C21" s="119"/>
      <c r="D21" s="493" t="s">
        <v>161</v>
      </c>
      <c r="E21" s="493"/>
      <c r="F21" s="493"/>
      <c r="G21" s="62" t="e">
        <f>VLOOKUP(A21,#REF!,6,FALSE)</f>
        <v>#REF!</v>
      </c>
      <c r="H21" s="63">
        <v>0</v>
      </c>
    </row>
    <row r="22" spans="1:8" x14ac:dyDescent="0.2">
      <c r="A22" s="82" t="s">
        <v>126</v>
      </c>
      <c r="C22" s="119"/>
      <c r="D22" s="493" t="s">
        <v>162</v>
      </c>
      <c r="E22" s="493"/>
      <c r="F22" s="493"/>
      <c r="G22" s="62" t="e">
        <f>VLOOKUP(A22,#REF!,6,FALSE)</f>
        <v>#REF!</v>
      </c>
      <c r="H22" s="63">
        <v>0</v>
      </c>
    </row>
    <row r="23" spans="1:8" x14ac:dyDescent="0.2">
      <c r="A23" s="82" t="s">
        <v>28</v>
      </c>
      <c r="C23" s="119"/>
      <c r="D23" s="493" t="s">
        <v>163</v>
      </c>
      <c r="E23" s="493"/>
      <c r="F23" s="493"/>
      <c r="G23" s="62" t="e">
        <f>VLOOKUP(A23,#REF!,6,FALSE)</f>
        <v>#REF!</v>
      </c>
      <c r="H23" s="63">
        <v>8190041.3099999996</v>
      </c>
    </row>
    <row r="24" spans="1:8" x14ac:dyDescent="0.2">
      <c r="C24" s="119"/>
      <c r="D24" s="120"/>
      <c r="E24" s="120"/>
      <c r="F24" s="120"/>
      <c r="G24" s="64"/>
      <c r="H24" s="65"/>
    </row>
    <row r="25" spans="1:8" x14ac:dyDescent="0.2">
      <c r="C25" s="496" t="s">
        <v>164</v>
      </c>
      <c r="D25" s="497"/>
      <c r="E25" s="497"/>
      <c r="F25" s="497"/>
      <c r="G25" s="68" t="e">
        <f>+G18+G15+G6</f>
        <v>#REF!</v>
      </c>
      <c r="H25" s="69">
        <f>+H18+H15+H6</f>
        <v>1187904070.4699998</v>
      </c>
    </row>
    <row r="26" spans="1:8" x14ac:dyDescent="0.2">
      <c r="C26" s="119"/>
      <c r="D26" s="120"/>
      <c r="E26" s="120"/>
      <c r="F26" s="120"/>
      <c r="G26" s="62"/>
      <c r="H26" s="63"/>
    </row>
    <row r="27" spans="1:8" x14ac:dyDescent="0.2">
      <c r="C27" s="487" t="s">
        <v>165</v>
      </c>
      <c r="D27" s="488"/>
      <c r="E27" s="488"/>
      <c r="F27" s="488"/>
      <c r="G27" s="62"/>
      <c r="H27" s="63"/>
    </row>
    <row r="28" spans="1:8" x14ac:dyDescent="0.2">
      <c r="C28" s="494" t="s">
        <v>166</v>
      </c>
      <c r="D28" s="495"/>
      <c r="E28" s="495"/>
      <c r="F28" s="495"/>
      <c r="G28" s="70" t="e">
        <f>SUM(G29:G31)</f>
        <v>#REF!</v>
      </c>
      <c r="H28" s="71">
        <f>SUM(H29:H31)</f>
        <v>1175168234.73</v>
      </c>
    </row>
    <row r="29" spans="1:8" x14ac:dyDescent="0.2">
      <c r="A29" s="82" t="s">
        <v>29</v>
      </c>
      <c r="C29" s="119"/>
      <c r="D29" s="493" t="s">
        <v>167</v>
      </c>
      <c r="E29" s="493"/>
      <c r="F29" s="493"/>
      <c r="G29" s="62" t="e">
        <f>VLOOKUP(A29,#REF!,6,FALSE)</f>
        <v>#REF!</v>
      </c>
      <c r="H29" s="63">
        <v>576387244.98000002</v>
      </c>
    </row>
    <row r="30" spans="1:8" x14ac:dyDescent="0.2">
      <c r="A30" s="82" t="s">
        <v>30</v>
      </c>
      <c r="C30" s="119"/>
      <c r="D30" s="493" t="s">
        <v>168</v>
      </c>
      <c r="E30" s="493"/>
      <c r="F30" s="493"/>
      <c r="G30" s="62" t="e">
        <f>VLOOKUP(A30,#REF!,6,FALSE)</f>
        <v>#REF!</v>
      </c>
      <c r="H30" s="63">
        <v>164598333.97</v>
      </c>
    </row>
    <row r="31" spans="1:8" x14ac:dyDescent="0.2">
      <c r="A31" s="82" t="s">
        <v>31</v>
      </c>
      <c r="C31" s="119"/>
      <c r="D31" s="493" t="s">
        <v>169</v>
      </c>
      <c r="E31" s="493"/>
      <c r="F31" s="493"/>
      <c r="G31" s="62" t="e">
        <f>VLOOKUP(A31,#REF!,6,FALSE)</f>
        <v>#REF!</v>
      </c>
      <c r="H31" s="63">
        <v>434182655.77999997</v>
      </c>
    </row>
    <row r="32" spans="1:8" x14ac:dyDescent="0.2">
      <c r="C32" s="494" t="s">
        <v>157</v>
      </c>
      <c r="D32" s="495"/>
      <c r="E32" s="495"/>
      <c r="F32" s="495"/>
      <c r="G32" s="70" t="e">
        <f>SUM(G33:G41)</f>
        <v>#REF!</v>
      </c>
      <c r="H32" s="71">
        <f>SUM(H33:H41)</f>
        <v>154392753.40000001</v>
      </c>
    </row>
    <row r="33" spans="1:10" x14ac:dyDescent="0.2">
      <c r="A33" s="82" t="s">
        <v>127</v>
      </c>
      <c r="C33" s="119"/>
      <c r="D33" s="493" t="s">
        <v>170</v>
      </c>
      <c r="E33" s="493"/>
      <c r="F33" s="493"/>
      <c r="G33" s="62" t="e">
        <f>VLOOKUP(A33,#REF!,6,FALSE)</f>
        <v>#REF!</v>
      </c>
      <c r="H33" s="63">
        <v>90000</v>
      </c>
    </row>
    <row r="34" spans="1:10" x14ac:dyDescent="0.2">
      <c r="A34" s="82" t="s">
        <v>32</v>
      </c>
      <c r="C34" s="119"/>
      <c r="D34" s="493" t="s">
        <v>171</v>
      </c>
      <c r="E34" s="493"/>
      <c r="F34" s="493"/>
      <c r="G34" s="62" t="e">
        <f>VLOOKUP(A34,#REF!,6,FALSE)</f>
        <v>#REF!</v>
      </c>
      <c r="H34" s="63">
        <v>7330646.8899999997</v>
      </c>
    </row>
    <row r="35" spans="1:10" x14ac:dyDescent="0.2">
      <c r="A35" s="82" t="s">
        <v>128</v>
      </c>
      <c r="C35" s="119"/>
      <c r="D35" s="493" t="s">
        <v>172</v>
      </c>
      <c r="E35" s="493"/>
      <c r="F35" s="493"/>
      <c r="G35" s="62" t="e">
        <f>VLOOKUP(A35,#REF!,6,FALSE)</f>
        <v>#REF!</v>
      </c>
      <c r="H35" s="63">
        <v>0</v>
      </c>
    </row>
    <row r="36" spans="1:10" x14ac:dyDescent="0.2">
      <c r="A36" s="82" t="s">
        <v>33</v>
      </c>
      <c r="C36" s="119"/>
      <c r="D36" s="493" t="s">
        <v>173</v>
      </c>
      <c r="E36" s="493"/>
      <c r="F36" s="493"/>
      <c r="G36" s="62" t="e">
        <f>VLOOKUP(A36,#REF!,6,FALSE)</f>
        <v>#REF!</v>
      </c>
      <c r="H36" s="63">
        <v>18118518.759999998</v>
      </c>
    </row>
    <row r="37" spans="1:10" x14ac:dyDescent="0.2">
      <c r="A37" s="82" t="s">
        <v>34</v>
      </c>
      <c r="C37" s="119"/>
      <c r="D37" s="493" t="s">
        <v>174</v>
      </c>
      <c r="E37" s="493"/>
      <c r="F37" s="493"/>
      <c r="G37" s="62" t="e">
        <f>VLOOKUP(A37,#REF!,6,FALSE)</f>
        <v>#REF!</v>
      </c>
      <c r="H37" s="63">
        <v>128853587.75</v>
      </c>
    </row>
    <row r="38" spans="1:10" x14ac:dyDescent="0.2">
      <c r="A38" s="82" t="s">
        <v>129</v>
      </c>
      <c r="C38" s="119"/>
      <c r="D38" s="493" t="s">
        <v>175</v>
      </c>
      <c r="E38" s="493"/>
      <c r="F38" s="493"/>
      <c r="G38" s="62" t="e">
        <f>VLOOKUP(A38,#REF!,6,FALSE)</f>
        <v>#REF!</v>
      </c>
      <c r="H38" s="63">
        <v>0</v>
      </c>
    </row>
    <row r="39" spans="1:10" x14ac:dyDescent="0.2">
      <c r="A39" s="82" t="s">
        <v>130</v>
      </c>
      <c r="C39" s="119"/>
      <c r="D39" s="493" t="s">
        <v>176</v>
      </c>
      <c r="E39" s="493"/>
      <c r="F39" s="493"/>
      <c r="G39" s="62" t="e">
        <f>VLOOKUP(A39,#REF!,6,FALSE)</f>
        <v>#REF!</v>
      </c>
      <c r="H39" s="63">
        <v>0</v>
      </c>
    </row>
    <row r="40" spans="1:10" x14ac:dyDescent="0.2">
      <c r="A40" s="82" t="s">
        <v>131</v>
      </c>
      <c r="C40" s="119"/>
      <c r="D40" s="493" t="s">
        <v>177</v>
      </c>
      <c r="E40" s="493"/>
      <c r="F40" s="493"/>
      <c r="G40" s="62" t="e">
        <f>VLOOKUP(A40,#REF!,6,FALSE)</f>
        <v>#REF!</v>
      </c>
      <c r="H40" s="63">
        <v>0</v>
      </c>
    </row>
    <row r="41" spans="1:10" x14ac:dyDescent="0.2">
      <c r="A41" s="82" t="s">
        <v>132</v>
      </c>
      <c r="C41" s="119"/>
      <c r="D41" s="493" t="s">
        <v>178</v>
      </c>
      <c r="E41" s="493"/>
      <c r="F41" s="493"/>
      <c r="G41" s="62" t="e">
        <f>VLOOKUP(A41,#REF!,6,FALSE)</f>
        <v>#REF!</v>
      </c>
      <c r="H41" s="63">
        <v>0</v>
      </c>
      <c r="J41" s="101"/>
    </row>
    <row r="42" spans="1:10" x14ac:dyDescent="0.2">
      <c r="C42" s="494" t="s">
        <v>179</v>
      </c>
      <c r="D42" s="495"/>
      <c r="E42" s="495"/>
      <c r="F42" s="495"/>
      <c r="G42" s="70" t="e">
        <f>SUM(G43:G45)</f>
        <v>#REF!</v>
      </c>
      <c r="H42" s="71">
        <f>SUM(H43:H45)</f>
        <v>7848954.4900000002</v>
      </c>
    </row>
    <row r="43" spans="1:10" x14ac:dyDescent="0.2">
      <c r="A43" s="82" t="s">
        <v>133</v>
      </c>
      <c r="C43" s="119"/>
      <c r="D43" s="493" t="s">
        <v>180</v>
      </c>
      <c r="E43" s="493"/>
      <c r="F43" s="493"/>
      <c r="G43" s="62" t="e">
        <f>VLOOKUP(A43,#REF!,6,FALSE)</f>
        <v>#REF!</v>
      </c>
      <c r="H43" s="63">
        <v>0</v>
      </c>
    </row>
    <row r="44" spans="1:10" x14ac:dyDescent="0.2">
      <c r="A44" s="82" t="s">
        <v>134</v>
      </c>
      <c r="C44" s="119"/>
      <c r="D44" s="493" t="s">
        <v>82</v>
      </c>
      <c r="E44" s="493"/>
      <c r="F44" s="493"/>
      <c r="G44" s="62" t="e">
        <f>VLOOKUP(A44,#REF!,6,FALSE)</f>
        <v>#REF!</v>
      </c>
      <c r="H44" s="63">
        <v>0</v>
      </c>
    </row>
    <row r="45" spans="1:10" x14ac:dyDescent="0.2">
      <c r="A45" s="82" t="s">
        <v>135</v>
      </c>
      <c r="C45" s="119"/>
      <c r="D45" s="493" t="s">
        <v>181</v>
      </c>
      <c r="E45" s="493"/>
      <c r="F45" s="493"/>
      <c r="G45" s="62" t="e">
        <f>VLOOKUP(A45,#REF!,6,FALSE)</f>
        <v>#REF!</v>
      </c>
      <c r="H45" s="63">
        <v>7848954.4900000002</v>
      </c>
    </row>
    <row r="46" spans="1:10" x14ac:dyDescent="0.2">
      <c r="C46" s="494" t="s">
        <v>182</v>
      </c>
      <c r="D46" s="495"/>
      <c r="E46" s="495"/>
      <c r="F46" s="495"/>
      <c r="G46" s="70" t="e">
        <f>SUM(G47:G51)</f>
        <v>#REF!</v>
      </c>
      <c r="H46" s="71">
        <f>SUM(H47:H51)</f>
        <v>37170199.219999999</v>
      </c>
    </row>
    <row r="47" spans="1:10" x14ac:dyDescent="0.2">
      <c r="A47" s="82" t="s">
        <v>35</v>
      </c>
      <c r="C47" s="72"/>
      <c r="D47" s="491" t="s">
        <v>183</v>
      </c>
      <c r="E47" s="491"/>
      <c r="F47" s="491"/>
      <c r="G47" s="62" t="e">
        <f>VLOOKUP(A47,#REF!,6,FALSE)</f>
        <v>#REF!</v>
      </c>
      <c r="H47" s="63">
        <v>37170199.219999999</v>
      </c>
    </row>
    <row r="48" spans="1:10" x14ac:dyDescent="0.2">
      <c r="A48" s="82" t="s">
        <v>36</v>
      </c>
      <c r="C48" s="72"/>
      <c r="D48" s="491" t="s">
        <v>184</v>
      </c>
      <c r="E48" s="491"/>
      <c r="F48" s="491"/>
      <c r="G48" s="62" t="e">
        <f>VLOOKUP(A48,#REF!,6,FALSE)</f>
        <v>#REF!</v>
      </c>
      <c r="H48" s="63">
        <v>0</v>
      </c>
    </row>
    <row r="49" spans="1:8" x14ac:dyDescent="0.2">
      <c r="A49" s="82" t="s">
        <v>136</v>
      </c>
      <c r="C49" s="72"/>
      <c r="D49" s="491" t="s">
        <v>185</v>
      </c>
      <c r="E49" s="491"/>
      <c r="F49" s="491"/>
      <c r="G49" s="62" t="e">
        <f>VLOOKUP(A49,#REF!,6,FALSE)</f>
        <v>#REF!</v>
      </c>
      <c r="H49" s="63">
        <v>0</v>
      </c>
    </row>
    <row r="50" spans="1:8" x14ac:dyDescent="0.2">
      <c r="A50" s="82" t="s">
        <v>137</v>
      </c>
      <c r="C50" s="72"/>
      <c r="D50" s="491" t="s">
        <v>186</v>
      </c>
      <c r="E50" s="491"/>
      <c r="F50" s="491"/>
      <c r="G50" s="62" t="e">
        <f>VLOOKUP(A50,#REF!,6,FALSE)</f>
        <v>#REF!</v>
      </c>
      <c r="H50" s="63">
        <v>0</v>
      </c>
    </row>
    <row r="51" spans="1:8" x14ac:dyDescent="0.2">
      <c r="A51" s="82" t="s">
        <v>138</v>
      </c>
      <c r="C51" s="72"/>
      <c r="D51" s="491" t="s">
        <v>187</v>
      </c>
      <c r="E51" s="491"/>
      <c r="F51" s="491"/>
      <c r="G51" s="62" t="e">
        <f>VLOOKUP(A51,#REF!,6,FALSE)</f>
        <v>#REF!</v>
      </c>
      <c r="H51" s="63">
        <v>0</v>
      </c>
    </row>
    <row r="52" spans="1:8" x14ac:dyDescent="0.2">
      <c r="C52" s="489" t="s">
        <v>188</v>
      </c>
      <c r="D52" s="490"/>
      <c r="E52" s="490"/>
      <c r="F52" s="490"/>
      <c r="G52" s="66" t="e">
        <f>SUM(G53:G58)</f>
        <v>#REF!</v>
      </c>
      <c r="H52" s="71">
        <f>SUM(H53:H58)</f>
        <v>12408935.449999999</v>
      </c>
    </row>
    <row r="53" spans="1:8" x14ac:dyDescent="0.2">
      <c r="A53" s="82" t="s">
        <v>37</v>
      </c>
      <c r="C53" s="72"/>
      <c r="D53" s="491" t="s">
        <v>189</v>
      </c>
      <c r="E53" s="491"/>
      <c r="F53" s="491"/>
      <c r="G53" s="62" t="e">
        <f>VLOOKUP(A53,#REF!,6,FALSE)</f>
        <v>#REF!</v>
      </c>
      <c r="H53" s="63">
        <v>12408935.449999999</v>
      </c>
    </row>
    <row r="54" spans="1:8" x14ac:dyDescent="0.2">
      <c r="A54" s="82" t="s">
        <v>139</v>
      </c>
      <c r="C54" s="72"/>
      <c r="D54" s="491" t="s">
        <v>190</v>
      </c>
      <c r="E54" s="491"/>
      <c r="F54" s="491"/>
      <c r="G54" s="62" t="e">
        <f>VLOOKUP(A54,#REF!,6,FALSE)</f>
        <v>#REF!</v>
      </c>
      <c r="H54" s="63">
        <v>0</v>
      </c>
    </row>
    <row r="55" spans="1:8" x14ac:dyDescent="0.2">
      <c r="A55" s="82" t="s">
        <v>140</v>
      </c>
      <c r="C55" s="72"/>
      <c r="D55" s="491" t="s">
        <v>191</v>
      </c>
      <c r="E55" s="491"/>
      <c r="F55" s="491"/>
      <c r="G55" s="62" t="e">
        <f>VLOOKUP(A55,#REF!,6,FALSE)</f>
        <v>#REF!</v>
      </c>
      <c r="H55" s="63">
        <v>0</v>
      </c>
    </row>
    <row r="56" spans="1:8" ht="28.5" customHeight="1" x14ac:dyDescent="0.2">
      <c r="A56" s="82" t="s">
        <v>141</v>
      </c>
      <c r="C56" s="72"/>
      <c r="D56" s="491" t="s">
        <v>192</v>
      </c>
      <c r="E56" s="491"/>
      <c r="F56" s="491"/>
      <c r="G56" s="62" t="e">
        <f>VLOOKUP(A56,#REF!,6,FALSE)</f>
        <v>#REF!</v>
      </c>
      <c r="H56" s="63">
        <v>0</v>
      </c>
    </row>
    <row r="57" spans="1:8" x14ac:dyDescent="0.2">
      <c r="A57" s="82" t="s">
        <v>142</v>
      </c>
      <c r="C57" s="72"/>
      <c r="D57" s="491" t="s">
        <v>193</v>
      </c>
      <c r="E57" s="491"/>
      <c r="F57" s="491"/>
      <c r="G57" s="62" t="e">
        <f>VLOOKUP(A57,#REF!,6,FALSE)</f>
        <v>#REF!</v>
      </c>
      <c r="H57" s="63">
        <v>0</v>
      </c>
    </row>
    <row r="58" spans="1:8" x14ac:dyDescent="0.2">
      <c r="A58" s="82" t="s">
        <v>143</v>
      </c>
      <c r="C58" s="72"/>
      <c r="D58" s="491" t="s">
        <v>194</v>
      </c>
      <c r="E58" s="491"/>
      <c r="F58" s="491"/>
      <c r="G58" s="62" t="e">
        <f>VLOOKUP(A58,#REF!,6,FALSE)</f>
        <v>#REF!</v>
      </c>
      <c r="H58" s="63">
        <v>0</v>
      </c>
    </row>
    <row r="59" spans="1:8" x14ac:dyDescent="0.2">
      <c r="C59" s="489" t="s">
        <v>195</v>
      </c>
      <c r="D59" s="490"/>
      <c r="E59" s="490"/>
      <c r="F59" s="490"/>
      <c r="G59" s="66" t="e">
        <f>SUM(G60)</f>
        <v>#REF!</v>
      </c>
      <c r="H59" s="71">
        <f>SUM(H60)</f>
        <v>10181253.33</v>
      </c>
    </row>
    <row r="60" spans="1:8" x14ac:dyDescent="0.2">
      <c r="A60" s="82" t="s">
        <v>144</v>
      </c>
      <c r="C60" s="72"/>
      <c r="D60" s="491" t="s">
        <v>196</v>
      </c>
      <c r="E60" s="491"/>
      <c r="F60" s="491"/>
      <c r="G60" s="62" t="e">
        <f>VLOOKUP(A60,#REF!,6,FALSE)</f>
        <v>#REF!</v>
      </c>
      <c r="H60" s="63">
        <v>10181253.33</v>
      </c>
    </row>
    <row r="61" spans="1:8" x14ac:dyDescent="0.2">
      <c r="C61" s="492"/>
      <c r="D61" s="493"/>
      <c r="E61" s="493"/>
      <c r="F61" s="493"/>
      <c r="G61" s="62"/>
      <c r="H61" s="63"/>
    </row>
    <row r="62" spans="1:8" x14ac:dyDescent="0.2">
      <c r="C62" s="487" t="s">
        <v>197</v>
      </c>
      <c r="D62" s="488"/>
      <c r="E62" s="488"/>
      <c r="F62" s="488"/>
      <c r="G62" s="73" t="e">
        <f>+G59+G52+G46+G42+G32+G28</f>
        <v>#REF!</v>
      </c>
      <c r="H62" s="74">
        <f>+H59+H52+H46+H42+H32+H28</f>
        <v>1397170330.6199999</v>
      </c>
    </row>
    <row r="63" spans="1:8" x14ac:dyDescent="0.2">
      <c r="C63" s="119"/>
      <c r="D63" s="120"/>
      <c r="E63" s="120"/>
      <c r="F63" s="120"/>
      <c r="G63" s="62"/>
      <c r="H63" s="63"/>
    </row>
    <row r="64" spans="1:8" x14ac:dyDescent="0.2">
      <c r="C64" s="487" t="s">
        <v>198</v>
      </c>
      <c r="D64" s="488"/>
      <c r="E64" s="488"/>
      <c r="F64" s="488"/>
      <c r="G64" s="73" t="e">
        <f>+G25-G62</f>
        <v>#REF!</v>
      </c>
      <c r="H64" s="74">
        <f>+H25-H62</f>
        <v>-209266260.1500001</v>
      </c>
    </row>
    <row r="65" spans="3:8" x14ac:dyDescent="0.2">
      <c r="C65" s="119"/>
      <c r="D65" s="120"/>
      <c r="E65" s="120"/>
      <c r="F65" s="120"/>
      <c r="G65" s="120"/>
      <c r="H65" s="75"/>
    </row>
    <row r="66" spans="3:8" x14ac:dyDescent="0.2">
      <c r="C66" s="76" t="s">
        <v>199</v>
      </c>
      <c r="D66" s="77"/>
      <c r="E66" s="77"/>
      <c r="F66" s="77"/>
      <c r="G66" s="77"/>
      <c r="H66" s="78"/>
    </row>
    <row r="67" spans="3:8" x14ac:dyDescent="0.2">
      <c r="C67" s="79"/>
      <c r="D67" s="79"/>
      <c r="E67" s="79"/>
      <c r="F67" s="79"/>
      <c r="G67" s="80"/>
      <c r="H67" s="79"/>
    </row>
    <row r="68" spans="3:8" x14ac:dyDescent="0.2">
      <c r="C68" s="79"/>
      <c r="D68" s="79"/>
      <c r="E68" s="79"/>
      <c r="F68" s="79"/>
      <c r="G68" s="80"/>
      <c r="H68" s="79"/>
    </row>
    <row r="71" spans="3:8" x14ac:dyDescent="0.2">
      <c r="H71" s="81"/>
    </row>
  </sheetData>
  <mergeCells count="60">
    <mergeCell ref="D13:F13"/>
    <mergeCell ref="C1:H1"/>
    <mergeCell ref="C2:H2"/>
    <mergeCell ref="C3:H3"/>
    <mergeCell ref="C5:F5"/>
    <mergeCell ref="C6:F6"/>
    <mergeCell ref="D7:F7"/>
    <mergeCell ref="D8:F8"/>
    <mergeCell ref="D9:F9"/>
    <mergeCell ref="D10:F10"/>
    <mergeCell ref="D11:F11"/>
    <mergeCell ref="D12:F12"/>
    <mergeCell ref="C27:F27"/>
    <mergeCell ref="D14:F14"/>
    <mergeCell ref="C15:F15"/>
    <mergeCell ref="D16:F16"/>
    <mergeCell ref="D17:F17"/>
    <mergeCell ref="C18:F18"/>
    <mergeCell ref="D19:F19"/>
    <mergeCell ref="D20:F20"/>
    <mergeCell ref="D21:F21"/>
    <mergeCell ref="D22:F22"/>
    <mergeCell ref="D23:F23"/>
    <mergeCell ref="C25:F25"/>
    <mergeCell ref="D39:F39"/>
    <mergeCell ref="C28:F28"/>
    <mergeCell ref="D29:F29"/>
    <mergeCell ref="D30:F30"/>
    <mergeCell ref="D31:F31"/>
    <mergeCell ref="C32:F32"/>
    <mergeCell ref="D33:F33"/>
    <mergeCell ref="D34:F34"/>
    <mergeCell ref="D35:F35"/>
    <mergeCell ref="D36:F36"/>
    <mergeCell ref="D37:F37"/>
    <mergeCell ref="D38:F38"/>
    <mergeCell ref="D51:F51"/>
    <mergeCell ref="D40:F40"/>
    <mergeCell ref="D41:F41"/>
    <mergeCell ref="C42:F42"/>
    <mergeCell ref="D43:F43"/>
    <mergeCell ref="D44:F44"/>
    <mergeCell ref="D45:F45"/>
    <mergeCell ref="C46:F46"/>
    <mergeCell ref="D47:F47"/>
    <mergeCell ref="D48:F48"/>
    <mergeCell ref="D49:F49"/>
    <mergeCell ref="D50:F50"/>
    <mergeCell ref="C64:F64"/>
    <mergeCell ref="C52:F52"/>
    <mergeCell ref="D53:F53"/>
    <mergeCell ref="D54:F54"/>
    <mergeCell ref="D55:F55"/>
    <mergeCell ref="D56:F56"/>
    <mergeCell ref="D57:F57"/>
    <mergeCell ref="D58:F58"/>
    <mergeCell ref="C59:F59"/>
    <mergeCell ref="D60:F60"/>
    <mergeCell ref="C61:F61"/>
    <mergeCell ref="C62:F62"/>
  </mergeCells>
  <pageMargins left="0.25" right="0.25" top="0.75" bottom="0.75" header="0.3" footer="0.3"/>
  <pageSetup scale="90" orientation="portrait" r:id="rId1"/>
  <ignoredErrors>
    <ignoredError sqref="H6:H64 G6:G10 G19:G31 G35:G41 G57:G58 G60:G64 G12:G14" unlockedFormula="1"/>
    <ignoredError sqref="G15:G18 G32:G34 G42:G56 G59 G11" formula="1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8"/>
  <sheetViews>
    <sheetView showGridLines="0" workbookViewId="0"/>
  </sheetViews>
  <sheetFormatPr baseColWidth="10" defaultColWidth="12.42578125" defaultRowHeight="12" x14ac:dyDescent="0.2"/>
  <cols>
    <col min="1" max="1" width="1.7109375" style="1" customWidth="1"/>
    <col min="2" max="2" width="11.42578125" style="1" customWidth="1"/>
    <col min="3" max="3" width="40" style="1" customWidth="1"/>
    <col min="4" max="5" width="16.85546875" style="1" customWidth="1"/>
    <col min="6" max="6" width="2.85546875" style="1" customWidth="1"/>
    <col min="7" max="7" width="11.42578125" style="1" customWidth="1"/>
    <col min="8" max="8" width="30.7109375" style="1" customWidth="1"/>
    <col min="9" max="9" width="20" style="1" customWidth="1"/>
    <col min="10" max="10" width="19.140625" style="1" customWidth="1"/>
    <col min="11" max="11" width="1.85546875" style="1" customWidth="1"/>
    <col min="12" max="12" width="12.42578125" style="1" customWidth="1"/>
    <col min="13" max="16379" width="12.42578125" style="1"/>
    <col min="16380" max="16384" width="11.42578125" style="1" customWidth="1"/>
  </cols>
  <sheetData>
    <row r="1" spans="2:12" x14ac:dyDescent="0.2">
      <c r="D1" s="52"/>
    </row>
    <row r="2" spans="2:12" s="2" customFormat="1" ht="20.25" customHeight="1" x14ac:dyDescent="0.2">
      <c r="B2" s="355" t="s">
        <v>38</v>
      </c>
      <c r="C2" s="356"/>
      <c r="D2" s="356"/>
      <c r="E2" s="356"/>
      <c r="F2" s="356"/>
      <c r="G2" s="356"/>
      <c r="H2" s="356"/>
      <c r="I2" s="356"/>
      <c r="J2" s="357"/>
      <c r="K2" s="1"/>
    </row>
    <row r="3" spans="2:12" s="2" customFormat="1" ht="20.25" customHeight="1" x14ac:dyDescent="0.2">
      <c r="B3" s="358" t="s">
        <v>39</v>
      </c>
      <c r="C3" s="359"/>
      <c r="D3" s="359"/>
      <c r="E3" s="359"/>
      <c r="F3" s="359"/>
      <c r="G3" s="359"/>
      <c r="H3" s="359"/>
      <c r="I3" s="359"/>
      <c r="J3" s="360"/>
      <c r="K3" s="1"/>
    </row>
    <row r="4" spans="2:12" s="2" customFormat="1" ht="20.25" customHeight="1" x14ac:dyDescent="0.2">
      <c r="B4" s="361" t="s">
        <v>310</v>
      </c>
      <c r="C4" s="362"/>
      <c r="D4" s="362"/>
      <c r="E4" s="362"/>
      <c r="F4" s="362"/>
      <c r="G4" s="362"/>
      <c r="H4" s="362"/>
      <c r="I4" s="362"/>
      <c r="J4" s="363"/>
      <c r="K4" s="1"/>
    </row>
    <row r="5" spans="2:12" s="7" customFormat="1" ht="5.45" customHeight="1" x14ac:dyDescent="0.2">
      <c r="B5" s="3"/>
      <c r="C5" s="4"/>
      <c r="D5" s="4"/>
      <c r="E5" s="4"/>
      <c r="F5" s="5"/>
      <c r="G5" s="4"/>
      <c r="H5" s="4"/>
      <c r="I5" s="4"/>
      <c r="J5" s="6"/>
      <c r="K5" s="1"/>
    </row>
    <row r="6" spans="2:12" s="7" customFormat="1" x14ac:dyDescent="0.2">
      <c r="B6" s="354" t="s">
        <v>40</v>
      </c>
      <c r="C6" s="348"/>
      <c r="D6" s="8" t="s">
        <v>295</v>
      </c>
      <c r="E6" s="8" t="s">
        <v>96</v>
      </c>
      <c r="F6" s="9"/>
      <c r="G6" s="348" t="s">
        <v>10</v>
      </c>
      <c r="H6" s="348"/>
      <c r="I6" s="8" t="s">
        <v>295</v>
      </c>
      <c r="J6" s="10" t="s">
        <v>96</v>
      </c>
      <c r="K6" s="1"/>
    </row>
    <row r="7" spans="2:12" s="7" customFormat="1" ht="4.3499999999999996" customHeight="1" x14ac:dyDescent="0.2">
      <c r="B7" s="11"/>
      <c r="C7" s="12"/>
      <c r="D7" s="13"/>
      <c r="E7" s="13"/>
      <c r="F7" s="9"/>
      <c r="G7" s="14"/>
      <c r="H7" s="12"/>
      <c r="J7" s="15"/>
    </row>
    <row r="8" spans="2:12" s="7" customFormat="1" x14ac:dyDescent="0.2">
      <c r="B8" s="354" t="s">
        <v>41</v>
      </c>
      <c r="C8" s="348"/>
      <c r="D8" s="13"/>
      <c r="E8" s="13"/>
      <c r="F8" s="9"/>
      <c r="G8" s="348" t="s">
        <v>42</v>
      </c>
      <c r="H8" s="348"/>
      <c r="I8" s="16"/>
      <c r="J8" s="17"/>
      <c r="K8" s="123"/>
    </row>
    <row r="9" spans="2:12" s="7" customFormat="1" ht="5.45" customHeight="1" x14ac:dyDescent="0.2">
      <c r="B9" s="18"/>
      <c r="C9" s="19"/>
      <c r="D9" s="13"/>
      <c r="E9" s="13"/>
      <c r="F9" s="9"/>
      <c r="G9" s="20"/>
      <c r="H9" s="19"/>
      <c r="I9" s="13"/>
      <c r="J9" s="21"/>
      <c r="K9" s="13"/>
    </row>
    <row r="10" spans="2:12" s="7" customFormat="1" ht="14.45" customHeight="1" x14ac:dyDescent="0.25">
      <c r="B10" s="353" t="s">
        <v>43</v>
      </c>
      <c r="C10" s="347"/>
      <c r="D10" s="22">
        <v>1149890000.5199966</v>
      </c>
      <c r="E10" s="22">
        <v>1456881669.6600001</v>
      </c>
      <c r="F10" s="9"/>
      <c r="G10" s="347" t="s">
        <v>44</v>
      </c>
      <c r="H10" s="347"/>
      <c r="I10" s="22">
        <v>375507838.28000069</v>
      </c>
      <c r="J10" s="23">
        <v>458715328.63999999</v>
      </c>
      <c r="K10" s="22"/>
      <c r="L10"/>
    </row>
    <row r="11" spans="2:12" s="7" customFormat="1" ht="14.45" customHeight="1" x14ac:dyDescent="0.2">
      <c r="B11" s="353" t="s">
        <v>45</v>
      </c>
      <c r="C11" s="347"/>
      <c r="D11" s="22">
        <v>45851674.859998703</v>
      </c>
      <c r="E11" s="22">
        <v>42717160.240000002</v>
      </c>
      <c r="F11" s="9"/>
      <c r="G11" s="347" t="s">
        <v>46</v>
      </c>
      <c r="H11" s="347"/>
      <c r="I11" s="22">
        <v>0</v>
      </c>
      <c r="J11" s="329">
        <v>0</v>
      </c>
      <c r="K11" s="22"/>
    </row>
    <row r="12" spans="2:12" s="7" customFormat="1" ht="14.45" customHeight="1" x14ac:dyDescent="0.2">
      <c r="B12" s="353" t="s">
        <v>47</v>
      </c>
      <c r="C12" s="347"/>
      <c r="D12" s="22">
        <v>38095435</v>
      </c>
      <c r="E12" s="22">
        <v>103889183.48999999</v>
      </c>
      <c r="F12" s="9"/>
      <c r="G12" s="347" t="s">
        <v>48</v>
      </c>
      <c r="H12" s="347"/>
      <c r="I12" s="22">
        <v>21896629.670000002</v>
      </c>
      <c r="J12" s="23">
        <v>18097713</v>
      </c>
      <c r="K12" s="22"/>
    </row>
    <row r="13" spans="2:12" s="7" customFormat="1" ht="14.45" customHeight="1" x14ac:dyDescent="0.2">
      <c r="B13" s="353" t="s">
        <v>49</v>
      </c>
      <c r="C13" s="347"/>
      <c r="D13" s="22">
        <v>0</v>
      </c>
      <c r="E13" s="332">
        <v>0</v>
      </c>
      <c r="F13" s="9"/>
      <c r="G13" s="347" t="s">
        <v>50</v>
      </c>
      <c r="H13" s="347"/>
      <c r="I13" s="22">
        <v>0</v>
      </c>
      <c r="J13" s="329">
        <v>0</v>
      </c>
      <c r="K13" s="22"/>
    </row>
    <row r="14" spans="2:12" s="7" customFormat="1" ht="14.45" customHeight="1" x14ac:dyDescent="0.2">
      <c r="B14" s="353" t="s">
        <v>51</v>
      </c>
      <c r="C14" s="347"/>
      <c r="D14" s="22">
        <v>0</v>
      </c>
      <c r="E14" s="333">
        <v>0</v>
      </c>
      <c r="F14" s="9"/>
      <c r="G14" s="347" t="s">
        <v>52</v>
      </c>
      <c r="H14" s="347"/>
      <c r="I14" s="22">
        <v>0</v>
      </c>
      <c r="J14" s="329">
        <v>0</v>
      </c>
      <c r="K14" s="22"/>
    </row>
    <row r="15" spans="2:12" s="7" customFormat="1" ht="24" customHeight="1" x14ac:dyDescent="0.2">
      <c r="B15" s="349" t="s">
        <v>53</v>
      </c>
      <c r="C15" s="350"/>
      <c r="D15" s="22">
        <v>-1551514.67</v>
      </c>
      <c r="E15" s="330">
        <v>0</v>
      </c>
      <c r="F15" s="9"/>
      <c r="G15" s="347" t="s">
        <v>54</v>
      </c>
      <c r="H15" s="347"/>
      <c r="I15" s="300">
        <v>1959498.1900000002</v>
      </c>
      <c r="J15" s="23">
        <v>1580654.22</v>
      </c>
      <c r="K15" s="22"/>
    </row>
    <row r="16" spans="2:12" s="7" customFormat="1" ht="14.45" customHeight="1" x14ac:dyDescent="0.2">
      <c r="B16" s="353" t="s">
        <v>55</v>
      </c>
      <c r="C16" s="347"/>
      <c r="D16" s="22">
        <v>0</v>
      </c>
      <c r="E16" s="330">
        <v>0</v>
      </c>
      <c r="F16" s="9"/>
      <c r="G16" s="347" t="s">
        <v>56</v>
      </c>
      <c r="H16" s="347"/>
      <c r="I16" s="22">
        <v>0</v>
      </c>
      <c r="J16" s="329">
        <v>0</v>
      </c>
      <c r="K16" s="22"/>
    </row>
    <row r="17" spans="2:12" s="7" customFormat="1" ht="14.45" customHeight="1" x14ac:dyDescent="0.2">
      <c r="B17" s="24"/>
      <c r="C17" s="25"/>
      <c r="D17" s="26"/>
      <c r="E17" s="26"/>
      <c r="F17" s="9"/>
      <c r="G17" s="347" t="s">
        <v>57</v>
      </c>
      <c r="H17" s="347"/>
      <c r="I17" s="22">
        <v>3234146.65</v>
      </c>
      <c r="J17" s="23">
        <v>114805.14</v>
      </c>
      <c r="K17" s="22"/>
    </row>
    <row r="18" spans="2:12" s="7" customFormat="1" ht="15" customHeight="1" x14ac:dyDescent="0.2">
      <c r="B18" s="354" t="s">
        <v>58</v>
      </c>
      <c r="C18" s="348"/>
      <c r="D18" s="16">
        <v>1232285595.7099953</v>
      </c>
      <c r="E18" s="16">
        <v>1603488013.3900001</v>
      </c>
      <c r="F18" s="27"/>
      <c r="G18" s="348" t="s">
        <v>59</v>
      </c>
      <c r="H18" s="348"/>
      <c r="I18" s="16">
        <v>402598112.79000068</v>
      </c>
      <c r="J18" s="28">
        <v>478508501</v>
      </c>
      <c r="K18" s="16"/>
    </row>
    <row r="19" spans="2:12" s="7" customFormat="1" x14ac:dyDescent="0.2">
      <c r="B19" s="11"/>
      <c r="C19" s="29"/>
      <c r="D19" s="30"/>
      <c r="E19" s="30"/>
      <c r="F19" s="27"/>
      <c r="J19" s="15"/>
    </row>
    <row r="20" spans="2:12" s="7" customFormat="1" x14ac:dyDescent="0.2">
      <c r="B20" s="354" t="s">
        <v>60</v>
      </c>
      <c r="C20" s="348"/>
      <c r="D20" s="31"/>
      <c r="E20" s="31"/>
      <c r="F20" s="9"/>
      <c r="G20" s="348" t="s">
        <v>61</v>
      </c>
      <c r="H20" s="348"/>
      <c r="I20" s="31"/>
      <c r="J20" s="32"/>
      <c r="K20" s="31"/>
    </row>
    <row r="21" spans="2:12" s="7" customFormat="1" ht="2.4500000000000002" customHeight="1" x14ac:dyDescent="0.2">
      <c r="B21" s="24"/>
      <c r="C21" s="33"/>
      <c r="D21" s="26"/>
      <c r="E21" s="26"/>
      <c r="F21" s="9"/>
      <c r="G21" s="33"/>
      <c r="H21" s="25"/>
      <c r="I21" s="26"/>
      <c r="J21" s="34"/>
      <c r="K21" s="26"/>
    </row>
    <row r="22" spans="2:12" s="7" customFormat="1" ht="13.9" customHeight="1" x14ac:dyDescent="0.25">
      <c r="B22" s="349" t="s">
        <v>62</v>
      </c>
      <c r="C22" s="350"/>
      <c r="D22" s="22">
        <v>223573216.38000011</v>
      </c>
      <c r="E22" s="328">
        <v>264889549.36000001</v>
      </c>
      <c r="F22" s="9"/>
      <c r="G22" s="347" t="s">
        <v>63</v>
      </c>
      <c r="H22" s="347"/>
      <c r="I22" s="22">
        <v>0</v>
      </c>
      <c r="J22" s="329">
        <v>0</v>
      </c>
      <c r="K22" s="22"/>
      <c r="L22"/>
    </row>
    <row r="23" spans="2:12" s="7" customFormat="1" ht="13.9" customHeight="1" x14ac:dyDescent="0.25">
      <c r="B23" s="349" t="s">
        <v>64</v>
      </c>
      <c r="C23" s="350"/>
      <c r="D23" s="22">
        <v>0</v>
      </c>
      <c r="E23" s="331">
        <v>0</v>
      </c>
      <c r="F23" s="9"/>
      <c r="G23" s="347" t="s">
        <v>65</v>
      </c>
      <c r="H23" s="347"/>
      <c r="I23" s="22">
        <v>0</v>
      </c>
      <c r="J23" s="329">
        <v>0</v>
      </c>
      <c r="K23" s="22"/>
      <c r="L23"/>
    </row>
    <row r="24" spans="2:12" s="7" customFormat="1" ht="13.9" customHeight="1" x14ac:dyDescent="0.25">
      <c r="B24" s="349" t="s">
        <v>66</v>
      </c>
      <c r="C24" s="350"/>
      <c r="D24" s="22">
        <v>17952846359.759998</v>
      </c>
      <c r="E24" s="328">
        <v>13325791775.799999</v>
      </c>
      <c r="F24" s="9"/>
      <c r="G24" s="350" t="s">
        <v>67</v>
      </c>
      <c r="H24" s="350"/>
      <c r="I24" s="22">
        <v>1988543680.1800001</v>
      </c>
      <c r="J24" s="23">
        <v>1951893695.6900001</v>
      </c>
      <c r="K24" s="22"/>
      <c r="L24"/>
    </row>
    <row r="25" spans="2:12" s="7" customFormat="1" ht="13.9" customHeight="1" x14ac:dyDescent="0.25">
      <c r="B25" s="349" t="s">
        <v>68</v>
      </c>
      <c r="C25" s="350"/>
      <c r="D25" s="22">
        <v>1295103874.7</v>
      </c>
      <c r="E25" s="328">
        <v>799093132.09000003</v>
      </c>
      <c r="F25" s="9"/>
      <c r="G25" s="347" t="s">
        <v>69</v>
      </c>
      <c r="H25" s="347"/>
      <c r="I25" s="22">
        <v>0</v>
      </c>
      <c r="J25" s="329">
        <v>0</v>
      </c>
      <c r="K25" s="22"/>
      <c r="L25"/>
    </row>
    <row r="26" spans="2:12" s="7" customFormat="1" ht="13.9" customHeight="1" x14ac:dyDescent="0.2">
      <c r="B26" s="349" t="s">
        <v>70</v>
      </c>
      <c r="C26" s="350"/>
      <c r="D26" s="22">
        <v>74260213.859999999</v>
      </c>
      <c r="E26" s="328">
        <v>79836815.930000007</v>
      </c>
      <c r="F26" s="9"/>
      <c r="G26" s="347" t="s">
        <v>71</v>
      </c>
      <c r="H26" s="347"/>
      <c r="I26" s="22">
        <v>15240957.630000001</v>
      </c>
      <c r="J26" s="23">
        <v>15240957.630000001</v>
      </c>
      <c r="K26" s="22"/>
    </row>
    <row r="27" spans="2:12" s="7" customFormat="1" ht="13.9" customHeight="1" x14ac:dyDescent="0.2">
      <c r="B27" s="349" t="s">
        <v>72</v>
      </c>
      <c r="C27" s="350"/>
      <c r="D27" s="22">
        <v>-580291134.20000005</v>
      </c>
      <c r="E27" s="328">
        <v>-427830657.74000001</v>
      </c>
      <c r="F27" s="9"/>
      <c r="G27" s="347" t="s">
        <v>73</v>
      </c>
      <c r="H27" s="347"/>
      <c r="I27" s="22">
        <v>0</v>
      </c>
      <c r="J27" s="329">
        <v>0</v>
      </c>
      <c r="K27" s="22"/>
    </row>
    <row r="28" spans="2:12" s="7" customFormat="1" ht="13.9" customHeight="1" x14ac:dyDescent="0.2">
      <c r="B28" s="349" t="s">
        <v>74</v>
      </c>
      <c r="C28" s="350"/>
      <c r="D28" s="22">
        <v>78477247.620000005</v>
      </c>
      <c r="E28" s="328">
        <v>57248354.219999999</v>
      </c>
      <c r="F28" s="9"/>
      <c r="G28" s="348" t="s">
        <v>75</v>
      </c>
      <c r="H28" s="348"/>
      <c r="I28" s="16">
        <v>2003784637.8100002</v>
      </c>
      <c r="J28" s="28">
        <v>1967134653.3200002</v>
      </c>
      <c r="K28" s="16"/>
    </row>
    <row r="29" spans="2:12" s="7" customFormat="1" ht="13.9" customHeight="1" x14ac:dyDescent="0.2">
      <c r="B29" s="349" t="s">
        <v>76</v>
      </c>
      <c r="C29" s="350"/>
      <c r="D29" s="22">
        <v>0</v>
      </c>
      <c r="E29" s="330">
        <v>0</v>
      </c>
      <c r="F29" s="9"/>
      <c r="J29" s="15"/>
    </row>
    <row r="30" spans="2:12" s="7" customFormat="1" ht="13.9" customHeight="1" x14ac:dyDescent="0.2">
      <c r="B30" s="349" t="s">
        <v>77</v>
      </c>
      <c r="C30" s="350"/>
      <c r="D30" s="22">
        <v>1103899684</v>
      </c>
      <c r="E30" s="330">
        <v>0</v>
      </c>
      <c r="F30" s="9"/>
      <c r="G30" s="348" t="s">
        <v>78</v>
      </c>
      <c r="H30" s="348"/>
      <c r="I30" s="16">
        <v>2406382750.6000009</v>
      </c>
      <c r="J30" s="28">
        <v>2445643154.3200002</v>
      </c>
      <c r="K30" s="16"/>
    </row>
    <row r="31" spans="2:12" s="7" customFormat="1" x14ac:dyDescent="0.2">
      <c r="B31" s="35"/>
      <c r="C31" s="36"/>
      <c r="D31" s="37"/>
      <c r="E31" s="37"/>
      <c r="F31" s="9"/>
      <c r="J31" s="15"/>
    </row>
    <row r="32" spans="2:12" s="7" customFormat="1" x14ac:dyDescent="0.2">
      <c r="B32" s="351" t="s">
        <v>79</v>
      </c>
      <c r="C32" s="352"/>
      <c r="D32" s="38">
        <v>20147869462.119999</v>
      </c>
      <c r="E32" s="38">
        <v>14099028969.66</v>
      </c>
      <c r="F32" s="27"/>
      <c r="G32" s="348" t="s">
        <v>17</v>
      </c>
      <c r="H32" s="348"/>
      <c r="I32" s="30"/>
      <c r="J32" s="39"/>
      <c r="K32" s="30"/>
    </row>
    <row r="33" spans="2:11" s="7" customFormat="1" x14ac:dyDescent="0.2">
      <c r="B33" s="35"/>
      <c r="C33" s="40"/>
      <c r="D33" s="37"/>
      <c r="E33" s="37"/>
      <c r="F33" s="9"/>
      <c r="G33" s="348" t="s">
        <v>80</v>
      </c>
      <c r="H33" s="348"/>
      <c r="I33" s="16">
        <v>-702755</v>
      </c>
      <c r="J33" s="28">
        <v>0</v>
      </c>
      <c r="K33" s="16"/>
    </row>
    <row r="34" spans="2:11" s="7" customFormat="1" x14ac:dyDescent="0.2">
      <c r="B34" s="351" t="s">
        <v>81</v>
      </c>
      <c r="C34" s="352"/>
      <c r="D34" s="38">
        <v>21380155057.829994</v>
      </c>
      <c r="E34" s="38">
        <v>15702516983.049999</v>
      </c>
      <c r="F34" s="9"/>
      <c r="G34" s="347" t="s">
        <v>82</v>
      </c>
      <c r="H34" s="347"/>
      <c r="I34" s="22">
        <v>0</v>
      </c>
      <c r="J34" s="329">
        <v>0</v>
      </c>
      <c r="K34" s="22"/>
    </row>
    <row r="35" spans="2:11" s="7" customFormat="1" ht="12" customHeight="1" x14ac:dyDescent="0.2">
      <c r="B35" s="24"/>
      <c r="C35" s="33"/>
      <c r="D35" s="26"/>
      <c r="E35" s="26"/>
      <c r="F35" s="9"/>
      <c r="G35" s="347" t="s">
        <v>83</v>
      </c>
      <c r="H35" s="347"/>
      <c r="I35" s="22">
        <v>0</v>
      </c>
      <c r="J35" s="329">
        <v>0</v>
      </c>
      <c r="K35" s="22"/>
    </row>
    <row r="36" spans="2:11" s="7" customFormat="1" ht="10.35" customHeight="1" x14ac:dyDescent="0.2">
      <c r="B36" s="24"/>
      <c r="C36" s="33"/>
      <c r="D36" s="41"/>
      <c r="E36" s="41"/>
      <c r="F36" s="9"/>
      <c r="G36" s="347" t="s">
        <v>84</v>
      </c>
      <c r="H36" s="347"/>
      <c r="I36" s="22">
        <v>-702755</v>
      </c>
      <c r="J36" s="329">
        <v>0</v>
      </c>
      <c r="K36" s="22"/>
    </row>
    <row r="37" spans="2:11" s="7" customFormat="1" ht="4.3499999999999996" customHeight="1" x14ac:dyDescent="0.2">
      <c r="B37" s="24"/>
      <c r="C37" s="33"/>
      <c r="D37" s="41"/>
      <c r="E37" s="41"/>
      <c r="F37" s="9"/>
      <c r="J37" s="23"/>
    </row>
    <row r="38" spans="2:11" s="7" customFormat="1" ht="11.45" customHeight="1" x14ac:dyDescent="0.2">
      <c r="B38" s="24"/>
      <c r="C38" s="42"/>
      <c r="D38" s="42"/>
      <c r="E38" s="41"/>
      <c r="F38" s="9"/>
      <c r="G38" s="348" t="s">
        <v>85</v>
      </c>
      <c r="H38" s="348"/>
      <c r="I38" s="16">
        <v>18974475062.23</v>
      </c>
      <c r="J38" s="28">
        <v>13256873828.73</v>
      </c>
      <c r="K38" s="16"/>
    </row>
    <row r="39" spans="2:11" s="7" customFormat="1" ht="11.45" customHeight="1" x14ac:dyDescent="0.2">
      <c r="B39" s="24"/>
      <c r="C39" s="42"/>
      <c r="D39" s="42"/>
      <c r="E39" s="41"/>
      <c r="F39" s="9"/>
      <c r="G39" s="347" t="s">
        <v>86</v>
      </c>
      <c r="H39" s="347"/>
      <c r="I39" s="22">
        <v>1395975515.3199997</v>
      </c>
      <c r="J39" s="23">
        <v>1306270021.7199993</v>
      </c>
      <c r="K39" s="22"/>
    </row>
    <row r="40" spans="2:11" s="7" customFormat="1" x14ac:dyDescent="0.2">
      <c r="B40" s="24"/>
      <c r="C40" s="42"/>
      <c r="D40" s="42"/>
      <c r="E40" s="41"/>
      <c r="F40" s="9"/>
      <c r="G40" s="347" t="s">
        <v>87</v>
      </c>
      <c r="H40" s="347"/>
      <c r="I40" s="22">
        <v>2690296801.0299997</v>
      </c>
      <c r="J40" s="23">
        <v>10889694528.73</v>
      </c>
      <c r="K40" s="22"/>
    </row>
    <row r="41" spans="2:11" s="7" customFormat="1" ht="12" customHeight="1" x14ac:dyDescent="0.2">
      <c r="B41" s="24"/>
      <c r="C41" s="42"/>
      <c r="D41" s="42"/>
      <c r="E41" s="41"/>
      <c r="F41" s="9"/>
      <c r="G41" s="347" t="s">
        <v>88</v>
      </c>
      <c r="H41" s="347"/>
      <c r="I41" s="22">
        <v>6601651138.4099998</v>
      </c>
      <c r="J41" s="23">
        <v>1270211160</v>
      </c>
      <c r="K41" s="22"/>
    </row>
    <row r="42" spans="2:11" s="7" customFormat="1" ht="12" customHeight="1" x14ac:dyDescent="0.2">
      <c r="B42" s="24"/>
      <c r="C42" s="42"/>
      <c r="D42" s="42"/>
      <c r="E42" s="41"/>
      <c r="F42" s="9"/>
      <c r="G42" s="25" t="s">
        <v>89</v>
      </c>
      <c r="H42" s="25"/>
      <c r="I42" s="22">
        <v>0</v>
      </c>
      <c r="J42" s="329">
        <v>0</v>
      </c>
      <c r="K42" s="22"/>
    </row>
    <row r="43" spans="2:11" s="7" customFormat="1" ht="11.45" customHeight="1" x14ac:dyDescent="0.2">
      <c r="B43" s="24"/>
      <c r="C43" s="42"/>
      <c r="D43" s="42"/>
      <c r="E43" s="41"/>
      <c r="F43" s="9"/>
      <c r="G43" s="347" t="s">
        <v>90</v>
      </c>
      <c r="H43" s="347"/>
      <c r="I43" s="22">
        <v>8286551607.4700003</v>
      </c>
      <c r="J43" s="23">
        <v>-209301881.72</v>
      </c>
      <c r="K43" s="22"/>
    </row>
    <row r="44" spans="2:11" s="7" customFormat="1" ht="8.1" customHeight="1" x14ac:dyDescent="0.2">
      <c r="B44" s="24"/>
      <c r="C44" s="33"/>
      <c r="D44" s="41"/>
      <c r="E44" s="41"/>
      <c r="F44" s="9"/>
      <c r="G44" s="33"/>
      <c r="H44" s="43"/>
      <c r="I44" s="26"/>
      <c r="J44" s="23"/>
      <c r="K44" s="26"/>
    </row>
    <row r="45" spans="2:11" s="7" customFormat="1" ht="23.45" customHeight="1" x14ac:dyDescent="0.2">
      <c r="B45" s="24"/>
      <c r="C45" s="33"/>
      <c r="D45" s="41"/>
      <c r="E45" s="41"/>
      <c r="F45" s="9"/>
      <c r="G45" s="348" t="s">
        <v>91</v>
      </c>
      <c r="H45" s="348"/>
      <c r="I45" s="16">
        <v>0</v>
      </c>
      <c r="J45" s="28">
        <v>0</v>
      </c>
      <c r="K45" s="16"/>
    </row>
    <row r="46" spans="2:11" s="7" customFormat="1" ht="3.6" customHeight="1" x14ac:dyDescent="0.2">
      <c r="B46" s="24"/>
      <c r="C46" s="33"/>
      <c r="D46" s="41"/>
      <c r="E46" s="41"/>
      <c r="F46" s="9"/>
      <c r="G46" s="33"/>
      <c r="H46" s="43"/>
      <c r="I46" s="26"/>
      <c r="J46" s="34"/>
      <c r="K46" s="26"/>
    </row>
    <row r="47" spans="2:11" s="7" customFormat="1" ht="11.45" customHeight="1" x14ac:dyDescent="0.2">
      <c r="B47" s="24"/>
      <c r="C47" s="33"/>
      <c r="D47" s="41"/>
      <c r="E47" s="41"/>
      <c r="F47" s="9"/>
      <c r="G47" s="347" t="s">
        <v>92</v>
      </c>
      <c r="H47" s="347"/>
      <c r="I47" s="22">
        <v>0</v>
      </c>
      <c r="J47" s="329">
        <v>0</v>
      </c>
      <c r="K47" s="22"/>
    </row>
    <row r="48" spans="2:11" s="7" customFormat="1" ht="11.45" customHeight="1" x14ac:dyDescent="0.2">
      <c r="B48" s="24"/>
      <c r="C48" s="33"/>
      <c r="D48" s="41"/>
      <c r="E48" s="41"/>
      <c r="F48" s="9"/>
      <c r="G48" s="347" t="s">
        <v>93</v>
      </c>
      <c r="H48" s="347"/>
      <c r="I48" s="22">
        <v>0</v>
      </c>
      <c r="J48" s="329">
        <v>0</v>
      </c>
      <c r="K48" s="22"/>
    </row>
    <row r="49" spans="1:11" s="7" customFormat="1" ht="5.45" customHeight="1" x14ac:dyDescent="0.2">
      <c r="B49" s="24"/>
      <c r="C49" s="33"/>
      <c r="D49" s="41"/>
      <c r="E49" s="41"/>
      <c r="F49" s="9"/>
      <c r="G49" s="33"/>
      <c r="H49" s="44"/>
      <c r="I49" s="26"/>
      <c r="J49" s="34"/>
      <c r="K49" s="26"/>
    </row>
    <row r="50" spans="1:11" s="7" customFormat="1" ht="12" customHeight="1" x14ac:dyDescent="0.2">
      <c r="B50" s="24"/>
      <c r="C50" s="33"/>
      <c r="D50" s="41"/>
      <c r="E50" s="41"/>
      <c r="F50" s="9"/>
      <c r="G50" s="348" t="s">
        <v>94</v>
      </c>
      <c r="H50" s="348"/>
      <c r="I50" s="16">
        <v>18973772307.23</v>
      </c>
      <c r="J50" s="28">
        <v>13256873828.73</v>
      </c>
      <c r="K50" s="16"/>
    </row>
    <row r="51" spans="1:11" s="7" customFormat="1" ht="4.3499999999999996" customHeight="1" x14ac:dyDescent="0.2">
      <c r="B51" s="24"/>
      <c r="C51" s="33"/>
      <c r="D51" s="41"/>
      <c r="E51" s="41"/>
      <c r="F51" s="9"/>
      <c r="G51" s="33"/>
      <c r="H51" s="43"/>
      <c r="I51" s="26"/>
      <c r="J51" s="34"/>
      <c r="K51" s="26"/>
    </row>
    <row r="52" spans="1:11" s="7" customFormat="1" x14ac:dyDescent="0.2">
      <c r="B52" s="24"/>
      <c r="C52" s="33"/>
      <c r="D52" s="41"/>
      <c r="E52" s="41"/>
      <c r="F52" s="9"/>
      <c r="G52" s="348" t="s">
        <v>95</v>
      </c>
      <c r="H52" s="348"/>
      <c r="I52" s="16">
        <v>21380155057.830002</v>
      </c>
      <c r="J52" s="28">
        <v>15702516983.049999</v>
      </c>
      <c r="K52" s="16"/>
    </row>
    <row r="53" spans="1:11" s="7" customFormat="1" ht="4.3499999999999996" customHeight="1" x14ac:dyDescent="0.2">
      <c r="B53" s="45"/>
      <c r="C53" s="46"/>
      <c r="D53" s="46"/>
      <c r="E53" s="46"/>
      <c r="F53" s="47"/>
      <c r="G53" s="46"/>
      <c r="H53" s="46"/>
      <c r="I53" s="46"/>
      <c r="J53" s="48"/>
      <c r="K53" s="124"/>
    </row>
    <row r="54" spans="1:11" x14ac:dyDescent="0.2">
      <c r="B54" s="115" t="s">
        <v>243</v>
      </c>
      <c r="C54" s="49"/>
      <c r="D54" s="50"/>
      <c r="E54" s="50"/>
      <c r="F54" s="9"/>
      <c r="G54" s="51"/>
      <c r="H54" s="49"/>
      <c r="I54" s="50">
        <v>0</v>
      </c>
      <c r="J54" s="326">
        <v>0</v>
      </c>
      <c r="K54" s="50"/>
    </row>
    <row r="56" spans="1:11" ht="15" x14ac:dyDescent="0.2">
      <c r="A56" s="2"/>
      <c r="B56" s="355" t="s">
        <v>38</v>
      </c>
      <c r="C56" s="356"/>
      <c r="D56" s="356"/>
      <c r="E56" s="356"/>
      <c r="F56" s="356"/>
      <c r="G56" s="356"/>
      <c r="H56" s="356"/>
      <c r="I56" s="356"/>
      <c r="J56" s="357"/>
    </row>
    <row r="57" spans="1:11" ht="15" x14ac:dyDescent="0.2">
      <c r="A57" s="2"/>
      <c r="B57" s="358" t="s">
        <v>39</v>
      </c>
      <c r="C57" s="359"/>
      <c r="D57" s="359"/>
      <c r="E57" s="359"/>
      <c r="F57" s="359"/>
      <c r="G57" s="359"/>
      <c r="H57" s="359"/>
      <c r="I57" s="359"/>
      <c r="J57" s="360"/>
    </row>
    <row r="58" spans="1:11" ht="15" x14ac:dyDescent="0.2">
      <c r="A58" s="2"/>
      <c r="B58" s="361" t="s">
        <v>311</v>
      </c>
      <c r="C58" s="362"/>
      <c r="D58" s="362"/>
      <c r="E58" s="362"/>
      <c r="F58" s="362"/>
      <c r="G58" s="362"/>
      <c r="H58" s="362"/>
      <c r="I58" s="362"/>
      <c r="J58" s="363"/>
    </row>
    <row r="59" spans="1:11" x14ac:dyDescent="0.2">
      <c r="A59" s="7"/>
      <c r="B59" s="3"/>
      <c r="C59" s="4"/>
      <c r="D59" s="4"/>
      <c r="E59" s="4"/>
      <c r="F59" s="5"/>
      <c r="G59" s="4"/>
      <c r="H59" s="4"/>
      <c r="I59" s="4"/>
      <c r="J59" s="6"/>
    </row>
    <row r="60" spans="1:11" x14ac:dyDescent="0.2">
      <c r="A60" s="7"/>
      <c r="B60" s="354" t="s">
        <v>40</v>
      </c>
      <c r="C60" s="348"/>
      <c r="D60" s="8" t="s">
        <v>306</v>
      </c>
      <c r="E60" s="8" t="s">
        <v>307</v>
      </c>
      <c r="F60" s="9"/>
      <c r="G60" s="348" t="s">
        <v>10</v>
      </c>
      <c r="H60" s="348"/>
      <c r="I60" s="8" t="s">
        <v>295</v>
      </c>
      <c r="J60" s="10" t="s">
        <v>307</v>
      </c>
    </row>
    <row r="61" spans="1:11" x14ac:dyDescent="0.2">
      <c r="A61" s="7"/>
      <c r="B61" s="11"/>
      <c r="C61" s="12"/>
      <c r="D61" s="13"/>
      <c r="E61" s="13"/>
      <c r="F61" s="9"/>
      <c r="G61" s="14"/>
      <c r="H61" s="12"/>
      <c r="I61" s="7"/>
      <c r="J61" s="15"/>
    </row>
    <row r="62" spans="1:11" x14ac:dyDescent="0.2">
      <c r="A62" s="7"/>
      <c r="B62" s="354" t="s">
        <v>41</v>
      </c>
      <c r="C62" s="348"/>
      <c r="D62" s="13"/>
      <c r="E62" s="13"/>
      <c r="F62" s="9"/>
      <c r="G62" s="348" t="s">
        <v>42</v>
      </c>
      <c r="H62" s="348"/>
      <c r="I62" s="16"/>
      <c r="J62" s="17"/>
    </row>
    <row r="63" spans="1:11" x14ac:dyDescent="0.2">
      <c r="A63" s="7"/>
      <c r="B63" s="18"/>
      <c r="C63" s="19"/>
      <c r="D63" s="13"/>
      <c r="E63" s="13"/>
      <c r="F63" s="9"/>
      <c r="G63" s="20"/>
      <c r="H63" s="19"/>
      <c r="I63" s="13"/>
      <c r="J63" s="21"/>
    </row>
    <row r="64" spans="1:11" x14ac:dyDescent="0.2">
      <c r="A64" s="7"/>
      <c r="B64" s="353" t="s">
        <v>43</v>
      </c>
      <c r="C64" s="347"/>
      <c r="D64" s="22">
        <v>1149890000.5199966</v>
      </c>
      <c r="E64" s="22">
        <v>1074919322.6199999</v>
      </c>
      <c r="F64" s="9"/>
      <c r="G64" s="347" t="s">
        <v>44</v>
      </c>
      <c r="H64" s="347"/>
      <c r="I64" s="22">
        <v>375507838.28000069</v>
      </c>
      <c r="J64" s="23">
        <v>433404767.41000003</v>
      </c>
    </row>
    <row r="65" spans="1:10" x14ac:dyDescent="0.2">
      <c r="A65" s="7"/>
      <c r="B65" s="353" t="s">
        <v>45</v>
      </c>
      <c r="C65" s="347"/>
      <c r="D65" s="22">
        <v>45851674.859998703</v>
      </c>
      <c r="E65" s="22">
        <v>20944246.719999999</v>
      </c>
      <c r="F65" s="9"/>
      <c r="G65" s="347" t="s">
        <v>46</v>
      </c>
      <c r="H65" s="347"/>
      <c r="I65" s="22">
        <v>0</v>
      </c>
      <c r="J65" s="23">
        <v>0</v>
      </c>
    </row>
    <row r="66" spans="1:10" x14ac:dyDescent="0.2">
      <c r="A66" s="7"/>
      <c r="B66" s="353" t="s">
        <v>47</v>
      </c>
      <c r="C66" s="347"/>
      <c r="D66" s="22">
        <v>38095435</v>
      </c>
      <c r="E66" s="22">
        <v>87668676.930000007</v>
      </c>
      <c r="F66" s="9"/>
      <c r="G66" s="347" t="s">
        <v>48</v>
      </c>
      <c r="H66" s="347"/>
      <c r="I66" s="22">
        <v>21896629.670000002</v>
      </c>
      <c r="J66" s="23">
        <v>19016960.390000001</v>
      </c>
    </row>
    <row r="67" spans="1:10" x14ac:dyDescent="0.2">
      <c r="A67" s="7"/>
      <c r="B67" s="353" t="s">
        <v>49</v>
      </c>
      <c r="C67" s="347"/>
      <c r="D67" s="22">
        <v>0</v>
      </c>
      <c r="E67" s="22">
        <v>0</v>
      </c>
      <c r="F67" s="9"/>
      <c r="G67" s="347" t="s">
        <v>50</v>
      </c>
      <c r="H67" s="347"/>
      <c r="I67" s="22">
        <v>0</v>
      </c>
      <c r="J67" s="23">
        <v>0</v>
      </c>
    </row>
    <row r="68" spans="1:10" x14ac:dyDescent="0.2">
      <c r="A68" s="7"/>
      <c r="B68" s="353" t="s">
        <v>51</v>
      </c>
      <c r="C68" s="347"/>
      <c r="D68" s="22">
        <v>0</v>
      </c>
      <c r="E68" s="22">
        <v>0</v>
      </c>
      <c r="F68" s="9"/>
      <c r="G68" s="347" t="s">
        <v>52</v>
      </c>
      <c r="H68" s="347"/>
      <c r="I68" s="22">
        <v>0</v>
      </c>
      <c r="J68" s="23">
        <v>0</v>
      </c>
    </row>
    <row r="69" spans="1:10" x14ac:dyDescent="0.2">
      <c r="A69" s="7"/>
      <c r="B69" s="349" t="s">
        <v>53</v>
      </c>
      <c r="C69" s="350"/>
      <c r="D69" s="22">
        <v>-1551514.67</v>
      </c>
      <c r="E69" s="22">
        <v>-1551514.67</v>
      </c>
      <c r="F69" s="9"/>
      <c r="G69" s="347" t="s">
        <v>54</v>
      </c>
      <c r="H69" s="347"/>
      <c r="I69" s="300">
        <v>1959498.1900000002</v>
      </c>
      <c r="J69" s="23">
        <v>1583678.57</v>
      </c>
    </row>
    <row r="70" spans="1:10" x14ac:dyDescent="0.2">
      <c r="A70" s="7"/>
      <c r="B70" s="353" t="s">
        <v>55</v>
      </c>
      <c r="C70" s="347"/>
      <c r="D70" s="22">
        <v>0</v>
      </c>
      <c r="E70" s="22">
        <v>0</v>
      </c>
      <c r="F70" s="9"/>
      <c r="G70" s="347" t="s">
        <v>56</v>
      </c>
      <c r="H70" s="347"/>
      <c r="I70" s="22">
        <v>0</v>
      </c>
      <c r="J70" s="23">
        <v>0</v>
      </c>
    </row>
    <row r="71" spans="1:10" x14ac:dyDescent="0.2">
      <c r="A71" s="7"/>
      <c r="B71" s="24"/>
      <c r="C71" s="291"/>
      <c r="D71" s="26"/>
      <c r="E71" s="26"/>
      <c r="F71" s="9"/>
      <c r="G71" s="347" t="s">
        <v>57</v>
      </c>
      <c r="H71" s="347"/>
      <c r="I71" s="22">
        <v>3234146.65</v>
      </c>
      <c r="J71" s="23">
        <v>114805.14</v>
      </c>
    </row>
    <row r="72" spans="1:10" x14ac:dyDescent="0.2">
      <c r="A72" s="7"/>
      <c r="B72" s="354" t="s">
        <v>58</v>
      </c>
      <c r="C72" s="348"/>
      <c r="D72" s="16">
        <v>1232285595.7099953</v>
      </c>
      <c r="E72" s="16">
        <v>1181980731.5999999</v>
      </c>
      <c r="F72" s="27"/>
      <c r="G72" s="348" t="s">
        <v>59</v>
      </c>
      <c r="H72" s="348"/>
      <c r="I72" s="16">
        <v>402598112.79000068</v>
      </c>
      <c r="J72" s="28">
        <v>454120211.50999999</v>
      </c>
    </row>
    <row r="73" spans="1:10" x14ac:dyDescent="0.2">
      <c r="A73" s="7"/>
      <c r="B73" s="11"/>
      <c r="C73" s="290"/>
      <c r="D73" s="30"/>
      <c r="E73" s="30"/>
      <c r="F73" s="27"/>
      <c r="G73" s="7"/>
      <c r="H73" s="7"/>
      <c r="I73" s="7"/>
      <c r="J73" s="15"/>
    </row>
    <row r="74" spans="1:10" x14ac:dyDescent="0.2">
      <c r="A74" s="7"/>
      <c r="B74" s="354" t="s">
        <v>60</v>
      </c>
      <c r="C74" s="348"/>
      <c r="D74" s="31"/>
      <c r="E74" s="31"/>
      <c r="F74" s="9"/>
      <c r="G74" s="348" t="s">
        <v>61</v>
      </c>
      <c r="H74" s="348"/>
      <c r="I74" s="31"/>
      <c r="J74" s="32"/>
    </row>
    <row r="75" spans="1:10" x14ac:dyDescent="0.2">
      <c r="A75" s="7"/>
      <c r="B75" s="24"/>
      <c r="C75" s="33"/>
      <c r="D75" s="26"/>
      <c r="E75" s="26"/>
      <c r="F75" s="9"/>
      <c r="G75" s="33"/>
      <c r="H75" s="291"/>
      <c r="I75" s="26"/>
      <c r="J75" s="34"/>
    </row>
    <row r="76" spans="1:10" x14ac:dyDescent="0.2">
      <c r="A76" s="7"/>
      <c r="B76" s="349" t="s">
        <v>62</v>
      </c>
      <c r="C76" s="350"/>
      <c r="D76" s="22">
        <v>223573216.38000011</v>
      </c>
      <c r="E76" s="22">
        <v>133602325.23999999</v>
      </c>
      <c r="F76" s="9"/>
      <c r="G76" s="347" t="s">
        <v>63</v>
      </c>
      <c r="H76" s="347"/>
      <c r="I76" s="22">
        <v>0</v>
      </c>
      <c r="J76" s="23">
        <v>0</v>
      </c>
    </row>
    <row r="77" spans="1:10" x14ac:dyDescent="0.2">
      <c r="A77" s="7"/>
      <c r="B77" s="349" t="s">
        <v>64</v>
      </c>
      <c r="C77" s="350"/>
      <c r="D77" s="22">
        <v>0</v>
      </c>
      <c r="E77" s="22">
        <v>0</v>
      </c>
      <c r="F77" s="9"/>
      <c r="G77" s="347" t="s">
        <v>65</v>
      </c>
      <c r="H77" s="347"/>
      <c r="I77" s="22">
        <v>0</v>
      </c>
      <c r="J77" s="23">
        <v>0</v>
      </c>
    </row>
    <row r="78" spans="1:10" x14ac:dyDescent="0.2">
      <c r="A78" s="7"/>
      <c r="B78" s="349" t="s">
        <v>66</v>
      </c>
      <c r="C78" s="350"/>
      <c r="D78" s="22">
        <v>17952846359.759998</v>
      </c>
      <c r="E78" s="22">
        <v>13335206914.459999</v>
      </c>
      <c r="F78" s="9"/>
      <c r="G78" s="350" t="s">
        <v>67</v>
      </c>
      <c r="H78" s="350"/>
      <c r="I78" s="22">
        <v>1988543680.1800001</v>
      </c>
      <c r="J78" s="23">
        <v>2023042292.49</v>
      </c>
    </row>
    <row r="79" spans="1:10" x14ac:dyDescent="0.2">
      <c r="A79" s="7"/>
      <c r="B79" s="349" t="s">
        <v>68</v>
      </c>
      <c r="C79" s="350"/>
      <c r="D79" s="22">
        <v>1295103874.7</v>
      </c>
      <c r="E79" s="22">
        <v>941821010.38</v>
      </c>
      <c r="F79" s="9"/>
      <c r="G79" s="347" t="s">
        <v>69</v>
      </c>
      <c r="H79" s="347"/>
      <c r="I79" s="22">
        <v>0</v>
      </c>
      <c r="J79" s="23">
        <v>0</v>
      </c>
    </row>
    <row r="80" spans="1:10" x14ac:dyDescent="0.2">
      <c r="A80" s="7"/>
      <c r="B80" s="349" t="s">
        <v>70</v>
      </c>
      <c r="C80" s="350"/>
      <c r="D80" s="22">
        <v>74260213.859999999</v>
      </c>
      <c r="E80" s="22">
        <v>73301334.659999996</v>
      </c>
      <c r="F80" s="9"/>
      <c r="G80" s="347" t="s">
        <v>71</v>
      </c>
      <c r="H80" s="347"/>
      <c r="I80" s="22">
        <v>15240957.630000001</v>
      </c>
      <c r="J80" s="23">
        <v>15240957.630000001</v>
      </c>
    </row>
    <row r="81" spans="1:10" x14ac:dyDescent="0.2">
      <c r="A81" s="7"/>
      <c r="B81" s="349" t="s">
        <v>72</v>
      </c>
      <c r="C81" s="350"/>
      <c r="D81" s="22">
        <v>-580291134.20000005</v>
      </c>
      <c r="E81" s="22">
        <v>-439349376.60000002</v>
      </c>
      <c r="F81" s="9"/>
      <c r="G81" s="347" t="s">
        <v>73</v>
      </c>
      <c r="H81" s="347"/>
      <c r="I81" s="22">
        <v>0</v>
      </c>
      <c r="J81" s="23">
        <v>0</v>
      </c>
    </row>
    <row r="82" spans="1:10" x14ac:dyDescent="0.2">
      <c r="A82" s="7"/>
      <c r="B82" s="349" t="s">
        <v>74</v>
      </c>
      <c r="C82" s="350"/>
      <c r="D82" s="22">
        <v>78477247.620000005</v>
      </c>
      <c r="E82" s="22">
        <v>58936396.07</v>
      </c>
      <c r="F82" s="9"/>
      <c r="G82" s="348" t="s">
        <v>75</v>
      </c>
      <c r="H82" s="348"/>
      <c r="I82" s="16">
        <v>2003784637.8100002</v>
      </c>
      <c r="J82" s="28">
        <v>2038283250.1200001</v>
      </c>
    </row>
    <row r="83" spans="1:10" x14ac:dyDescent="0.2">
      <c r="A83" s="7"/>
      <c r="B83" s="349" t="s">
        <v>76</v>
      </c>
      <c r="C83" s="350"/>
      <c r="D83" s="22">
        <v>0</v>
      </c>
      <c r="E83" s="22">
        <v>0</v>
      </c>
      <c r="F83" s="9"/>
      <c r="G83" s="7"/>
      <c r="H83" s="7"/>
      <c r="I83" s="7"/>
      <c r="J83" s="15"/>
    </row>
    <row r="84" spans="1:10" x14ac:dyDescent="0.2">
      <c r="A84" s="7"/>
      <c r="B84" s="349" t="s">
        <v>77</v>
      </c>
      <c r="C84" s="350"/>
      <c r="D84" s="22">
        <v>1103899684</v>
      </c>
      <c r="E84" s="22">
        <v>1103899684</v>
      </c>
      <c r="F84" s="9"/>
      <c r="G84" s="348" t="s">
        <v>78</v>
      </c>
      <c r="H84" s="348"/>
      <c r="I84" s="16">
        <v>2406382750.6000009</v>
      </c>
      <c r="J84" s="28">
        <v>2492403461.6300001</v>
      </c>
    </row>
    <row r="85" spans="1:10" x14ac:dyDescent="0.2">
      <c r="A85" s="7"/>
      <c r="B85" s="35"/>
      <c r="C85" s="292"/>
      <c r="D85" s="37"/>
      <c r="E85" s="37"/>
      <c r="F85" s="9"/>
      <c r="G85" s="7"/>
      <c r="H85" s="7"/>
      <c r="I85" s="7"/>
      <c r="J85" s="15"/>
    </row>
    <row r="86" spans="1:10" x14ac:dyDescent="0.2">
      <c r="A86" s="7"/>
      <c r="B86" s="351" t="s">
        <v>79</v>
      </c>
      <c r="C86" s="352"/>
      <c r="D86" s="38">
        <v>20147869462.119999</v>
      </c>
      <c r="E86" s="38">
        <v>15207418288.209997</v>
      </c>
      <c r="F86" s="27"/>
      <c r="G86" s="348" t="s">
        <v>17</v>
      </c>
      <c r="H86" s="348"/>
      <c r="I86" s="30"/>
      <c r="J86" s="39"/>
    </row>
    <row r="87" spans="1:10" x14ac:dyDescent="0.2">
      <c r="A87" s="7"/>
      <c r="B87" s="35"/>
      <c r="C87" s="40"/>
      <c r="D87" s="37"/>
      <c r="E87" s="37"/>
      <c r="F87" s="9"/>
      <c r="G87" s="348" t="s">
        <v>80</v>
      </c>
      <c r="H87" s="348"/>
      <c r="I87" s="16">
        <v>-702755</v>
      </c>
      <c r="J87" s="28">
        <v>0</v>
      </c>
    </row>
    <row r="88" spans="1:10" x14ac:dyDescent="0.2">
      <c r="A88" s="7"/>
      <c r="B88" s="351" t="s">
        <v>81</v>
      </c>
      <c r="C88" s="352"/>
      <c r="D88" s="38">
        <v>21380155057.829994</v>
      </c>
      <c r="E88" s="38">
        <v>16389399019.809998</v>
      </c>
      <c r="F88" s="9"/>
      <c r="G88" s="347" t="s">
        <v>82</v>
      </c>
      <c r="H88" s="347"/>
      <c r="I88" s="22">
        <v>0</v>
      </c>
      <c r="J88" s="23">
        <v>0</v>
      </c>
    </row>
    <row r="89" spans="1:10" x14ac:dyDescent="0.2">
      <c r="A89" s="7"/>
      <c r="B89" s="24"/>
      <c r="C89" s="33"/>
      <c r="D89" s="26"/>
      <c r="E89" s="26"/>
      <c r="F89" s="9"/>
      <c r="G89" s="347" t="s">
        <v>83</v>
      </c>
      <c r="H89" s="347"/>
      <c r="I89" s="22">
        <v>0</v>
      </c>
      <c r="J89" s="23">
        <v>0</v>
      </c>
    </row>
    <row r="90" spans="1:10" x14ac:dyDescent="0.2">
      <c r="A90" s="7"/>
      <c r="B90" s="24"/>
      <c r="C90" s="33"/>
      <c r="D90" s="41"/>
      <c r="E90" s="41"/>
      <c r="F90" s="9"/>
      <c r="G90" s="347" t="s">
        <v>84</v>
      </c>
      <c r="H90" s="347"/>
      <c r="I90" s="22">
        <v>-702755</v>
      </c>
      <c r="J90" s="23">
        <v>0</v>
      </c>
    </row>
    <row r="91" spans="1:10" x14ac:dyDescent="0.2">
      <c r="A91" s="7"/>
      <c r="B91" s="24"/>
      <c r="C91" s="33"/>
      <c r="D91" s="41"/>
      <c r="E91" s="41"/>
      <c r="F91" s="9"/>
      <c r="G91" s="7"/>
      <c r="H91" s="7"/>
      <c r="I91" s="7"/>
      <c r="J91" s="15"/>
    </row>
    <row r="92" spans="1:10" x14ac:dyDescent="0.2">
      <c r="A92" s="7"/>
      <c r="B92" s="24"/>
      <c r="C92" s="42"/>
      <c r="D92" s="42"/>
      <c r="E92" s="41"/>
      <c r="F92" s="9"/>
      <c r="G92" s="348" t="s">
        <v>85</v>
      </c>
      <c r="H92" s="348"/>
      <c r="I92" s="16">
        <v>18974475062.23</v>
      </c>
      <c r="J92" s="28">
        <v>13896995558.18</v>
      </c>
    </row>
    <row r="93" spans="1:10" x14ac:dyDescent="0.2">
      <c r="A93" s="7"/>
      <c r="B93" s="24"/>
      <c r="C93" s="42"/>
      <c r="D93" s="42"/>
      <c r="E93" s="41"/>
      <c r="F93" s="9"/>
      <c r="G93" s="347" t="s">
        <v>86</v>
      </c>
      <c r="H93" s="347"/>
      <c r="I93" s="22">
        <v>1395975515.3199997</v>
      </c>
      <c r="J93" s="23">
        <v>1058821329.8000011</v>
      </c>
    </row>
    <row r="94" spans="1:10" x14ac:dyDescent="0.2">
      <c r="A94" s="7"/>
      <c r="B94" s="24"/>
      <c r="C94" s="42"/>
      <c r="D94" s="42"/>
      <c r="E94" s="41"/>
      <c r="F94" s="9"/>
      <c r="G94" s="347" t="s">
        <v>87</v>
      </c>
      <c r="H94" s="347"/>
      <c r="I94" s="22">
        <v>2690296801.0299997</v>
      </c>
      <c r="J94" s="23">
        <v>1711013051.27</v>
      </c>
    </row>
    <row r="95" spans="1:10" x14ac:dyDescent="0.2">
      <c r="A95" s="7"/>
      <c r="B95" s="24"/>
      <c r="C95" s="42"/>
      <c r="D95" s="42"/>
      <c r="E95" s="41"/>
      <c r="F95" s="9"/>
      <c r="G95" s="347" t="s">
        <v>88</v>
      </c>
      <c r="H95" s="347"/>
      <c r="I95" s="22">
        <v>6601651138.4099998</v>
      </c>
      <c r="J95" s="23">
        <v>2847394168.5999999</v>
      </c>
    </row>
    <row r="96" spans="1:10" x14ac:dyDescent="0.2">
      <c r="A96" s="7"/>
      <c r="B96" s="24"/>
      <c r="C96" s="42"/>
      <c r="D96" s="42"/>
      <c r="E96" s="41"/>
      <c r="F96" s="9"/>
      <c r="G96" s="291" t="s">
        <v>89</v>
      </c>
      <c r="H96" s="291"/>
      <c r="I96" s="22">
        <v>0</v>
      </c>
      <c r="J96" s="23">
        <v>0</v>
      </c>
    </row>
    <row r="97" spans="1:10" x14ac:dyDescent="0.2">
      <c r="A97" s="7"/>
      <c r="B97" s="24"/>
      <c r="C97" s="42"/>
      <c r="D97" s="42"/>
      <c r="E97" s="41"/>
      <c r="F97" s="9"/>
      <c r="G97" s="347" t="s">
        <v>90</v>
      </c>
      <c r="H97" s="347"/>
      <c r="I97" s="22">
        <v>8286551607.4700003</v>
      </c>
      <c r="J97" s="23">
        <v>8279767008.5100002</v>
      </c>
    </row>
    <row r="98" spans="1:10" x14ac:dyDescent="0.2">
      <c r="A98" s="7"/>
      <c r="B98" s="24"/>
      <c r="C98" s="33"/>
      <c r="D98" s="41"/>
      <c r="E98" s="41"/>
      <c r="F98" s="9"/>
      <c r="G98" s="33"/>
      <c r="H98" s="43"/>
      <c r="I98" s="26"/>
      <c r="J98" s="34"/>
    </row>
    <row r="99" spans="1:10" x14ac:dyDescent="0.2">
      <c r="A99" s="7"/>
      <c r="B99" s="24"/>
      <c r="C99" s="33"/>
      <c r="D99" s="41"/>
      <c r="E99" s="41"/>
      <c r="F99" s="9"/>
      <c r="G99" s="348" t="s">
        <v>91</v>
      </c>
      <c r="H99" s="348"/>
      <c r="I99" s="16">
        <v>0</v>
      </c>
      <c r="J99" s="28">
        <v>0</v>
      </c>
    </row>
    <row r="100" spans="1:10" x14ac:dyDescent="0.2">
      <c r="A100" s="7"/>
      <c r="B100" s="24"/>
      <c r="C100" s="33"/>
      <c r="D100" s="41"/>
      <c r="E100" s="41"/>
      <c r="F100" s="9"/>
      <c r="G100" s="33"/>
      <c r="H100" s="43"/>
      <c r="I100" s="26"/>
      <c r="J100" s="34"/>
    </row>
    <row r="101" spans="1:10" x14ac:dyDescent="0.2">
      <c r="A101" s="7"/>
      <c r="B101" s="24"/>
      <c r="C101" s="33"/>
      <c r="D101" s="41"/>
      <c r="E101" s="41"/>
      <c r="F101" s="9"/>
      <c r="G101" s="347" t="s">
        <v>92</v>
      </c>
      <c r="H101" s="347"/>
      <c r="I101" s="22">
        <v>0</v>
      </c>
      <c r="J101" s="23">
        <v>0</v>
      </c>
    </row>
    <row r="102" spans="1:10" x14ac:dyDescent="0.2">
      <c r="A102" s="7"/>
      <c r="B102" s="24"/>
      <c r="C102" s="33"/>
      <c r="D102" s="41"/>
      <c r="E102" s="41"/>
      <c r="F102" s="9"/>
      <c r="G102" s="347" t="s">
        <v>93</v>
      </c>
      <c r="H102" s="347"/>
      <c r="I102" s="22">
        <v>0</v>
      </c>
      <c r="J102" s="23">
        <v>0</v>
      </c>
    </row>
    <row r="103" spans="1:10" x14ac:dyDescent="0.2">
      <c r="A103" s="7"/>
      <c r="B103" s="24"/>
      <c r="C103" s="33"/>
      <c r="D103" s="41"/>
      <c r="E103" s="41"/>
      <c r="F103" s="9"/>
      <c r="G103" s="33"/>
      <c r="H103" s="44"/>
      <c r="I103" s="26"/>
      <c r="J103" s="34"/>
    </row>
    <row r="104" spans="1:10" x14ac:dyDescent="0.2">
      <c r="A104" s="7"/>
      <c r="B104" s="24"/>
      <c r="C104" s="33"/>
      <c r="D104" s="41"/>
      <c r="E104" s="41"/>
      <c r="F104" s="9"/>
      <c r="G104" s="348" t="s">
        <v>94</v>
      </c>
      <c r="H104" s="348"/>
      <c r="I104" s="16">
        <v>18973772307.23</v>
      </c>
      <c r="J104" s="28">
        <v>13896995558.18</v>
      </c>
    </row>
    <row r="105" spans="1:10" x14ac:dyDescent="0.2">
      <c r="A105" s="7"/>
      <c r="B105" s="24"/>
      <c r="C105" s="33"/>
      <c r="D105" s="41"/>
      <c r="E105" s="41"/>
      <c r="F105" s="9"/>
      <c r="G105" s="33"/>
      <c r="H105" s="43"/>
      <c r="I105" s="26"/>
      <c r="J105" s="34"/>
    </row>
    <row r="106" spans="1:10" x14ac:dyDescent="0.2">
      <c r="A106" s="7"/>
      <c r="B106" s="24"/>
      <c r="C106" s="33"/>
      <c r="D106" s="41"/>
      <c r="E106" s="41"/>
      <c r="F106" s="9"/>
      <c r="G106" s="348" t="s">
        <v>95</v>
      </c>
      <c r="H106" s="348"/>
      <c r="I106" s="16">
        <v>21380155057.830002</v>
      </c>
      <c r="J106" s="28">
        <v>16389399019.810001</v>
      </c>
    </row>
    <row r="107" spans="1:10" x14ac:dyDescent="0.2">
      <c r="A107" s="7"/>
      <c r="B107" s="45"/>
      <c r="C107" s="46"/>
      <c r="D107" s="46"/>
      <c r="E107" s="46"/>
      <c r="F107" s="47"/>
      <c r="G107" s="46"/>
      <c r="H107" s="46"/>
      <c r="I107" s="46"/>
      <c r="J107" s="48"/>
    </row>
    <row r="108" spans="1:10" x14ac:dyDescent="0.2">
      <c r="B108" s="115" t="s">
        <v>243</v>
      </c>
      <c r="C108" s="49"/>
      <c r="D108" s="50"/>
      <c r="E108" s="50"/>
      <c r="F108" s="9"/>
      <c r="G108" s="51"/>
      <c r="H108" s="49"/>
      <c r="I108" s="50"/>
      <c r="J108" s="50"/>
    </row>
  </sheetData>
  <mergeCells count="120">
    <mergeCell ref="G99:H99"/>
    <mergeCell ref="G101:H101"/>
    <mergeCell ref="G102:H102"/>
    <mergeCell ref="G104:H104"/>
    <mergeCell ref="G106:H106"/>
    <mergeCell ref="G92:H92"/>
    <mergeCell ref="G93:H93"/>
    <mergeCell ref="G94:H94"/>
    <mergeCell ref="G95:H95"/>
    <mergeCell ref="G97:H97"/>
    <mergeCell ref="G87:H87"/>
    <mergeCell ref="B88:C88"/>
    <mergeCell ref="G88:H88"/>
    <mergeCell ref="G89:H89"/>
    <mergeCell ref="G90:H90"/>
    <mergeCell ref="B83:C83"/>
    <mergeCell ref="B84:C84"/>
    <mergeCell ref="G84:H84"/>
    <mergeCell ref="B86:C86"/>
    <mergeCell ref="G86:H86"/>
    <mergeCell ref="B80:C80"/>
    <mergeCell ref="G80:H80"/>
    <mergeCell ref="B81:C81"/>
    <mergeCell ref="G81:H81"/>
    <mergeCell ref="B82:C82"/>
    <mergeCell ref="G82:H82"/>
    <mergeCell ref="B77:C77"/>
    <mergeCell ref="G77:H77"/>
    <mergeCell ref="B78:C78"/>
    <mergeCell ref="G78:H78"/>
    <mergeCell ref="B79:C79"/>
    <mergeCell ref="G79:H79"/>
    <mergeCell ref="B72:C72"/>
    <mergeCell ref="G72:H72"/>
    <mergeCell ref="B74:C74"/>
    <mergeCell ref="G74:H74"/>
    <mergeCell ref="B76:C76"/>
    <mergeCell ref="G76:H76"/>
    <mergeCell ref="B69:C69"/>
    <mergeCell ref="G69:H69"/>
    <mergeCell ref="B70:C70"/>
    <mergeCell ref="G70:H70"/>
    <mergeCell ref="G71:H71"/>
    <mergeCell ref="B66:C66"/>
    <mergeCell ref="G66:H66"/>
    <mergeCell ref="B67:C67"/>
    <mergeCell ref="G67:H67"/>
    <mergeCell ref="B68:C68"/>
    <mergeCell ref="G68:H68"/>
    <mergeCell ref="B62:C62"/>
    <mergeCell ref="G62:H62"/>
    <mergeCell ref="B64:C64"/>
    <mergeCell ref="G64:H64"/>
    <mergeCell ref="B65:C65"/>
    <mergeCell ref="G65:H65"/>
    <mergeCell ref="B56:J56"/>
    <mergeCell ref="B57:J57"/>
    <mergeCell ref="B58:J58"/>
    <mergeCell ref="B60:C60"/>
    <mergeCell ref="G60:H60"/>
    <mergeCell ref="B8:C8"/>
    <mergeCell ref="G8:H8"/>
    <mergeCell ref="B2:J2"/>
    <mergeCell ref="B3:J3"/>
    <mergeCell ref="B4:J4"/>
    <mergeCell ref="B6:C6"/>
    <mergeCell ref="G6:H6"/>
    <mergeCell ref="B10:C10"/>
    <mergeCell ref="G10:H10"/>
    <mergeCell ref="B11:C11"/>
    <mergeCell ref="G11:H11"/>
    <mergeCell ref="B12:C12"/>
    <mergeCell ref="G12:H12"/>
    <mergeCell ref="B20:C20"/>
    <mergeCell ref="G20:H20"/>
    <mergeCell ref="B13:C13"/>
    <mergeCell ref="G13:H13"/>
    <mergeCell ref="B14:C14"/>
    <mergeCell ref="G14:H14"/>
    <mergeCell ref="B15:C15"/>
    <mergeCell ref="G15:H15"/>
    <mergeCell ref="B16:C16"/>
    <mergeCell ref="G16:H16"/>
    <mergeCell ref="G17:H17"/>
    <mergeCell ref="B18:C18"/>
    <mergeCell ref="G18:H18"/>
    <mergeCell ref="B22:C22"/>
    <mergeCell ref="G22:H22"/>
    <mergeCell ref="B23:C23"/>
    <mergeCell ref="G23:H23"/>
    <mergeCell ref="B24:C24"/>
    <mergeCell ref="G24:H24"/>
    <mergeCell ref="B25:C25"/>
    <mergeCell ref="G25:H25"/>
    <mergeCell ref="B26:C26"/>
    <mergeCell ref="G26:H26"/>
    <mergeCell ref="B27:C27"/>
    <mergeCell ref="G27:H27"/>
    <mergeCell ref="G38:H38"/>
    <mergeCell ref="B28:C28"/>
    <mergeCell ref="G28:H28"/>
    <mergeCell ref="B29:C29"/>
    <mergeCell ref="B30:C30"/>
    <mergeCell ref="G30:H30"/>
    <mergeCell ref="B32:C32"/>
    <mergeCell ref="G32:H32"/>
    <mergeCell ref="G33:H33"/>
    <mergeCell ref="B34:C34"/>
    <mergeCell ref="G34:H34"/>
    <mergeCell ref="G35:H35"/>
    <mergeCell ref="G36:H36"/>
    <mergeCell ref="G48:H48"/>
    <mergeCell ref="G50:H50"/>
    <mergeCell ref="G52:H52"/>
    <mergeCell ref="G39:H39"/>
    <mergeCell ref="G40:H40"/>
    <mergeCell ref="G41:H41"/>
    <mergeCell ref="G43:H43"/>
    <mergeCell ref="G45:H45"/>
    <mergeCell ref="G47:H47"/>
  </mergeCells>
  <pageMargins left="0.7" right="0.7" top="0.75" bottom="0.75" header="0.3" footer="0.3"/>
  <pageSetup scale="72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149"/>
  <sheetViews>
    <sheetView showGridLines="0" zoomScale="110" zoomScaleNormal="110" zoomScalePageLayoutView="115" workbookViewId="0">
      <selection activeCell="B7" sqref="B7:E7"/>
    </sheetView>
  </sheetViews>
  <sheetFormatPr baseColWidth="10" defaultColWidth="11.42578125" defaultRowHeight="12" x14ac:dyDescent="0.2"/>
  <cols>
    <col min="1" max="1" width="3.42578125" style="54" customWidth="1"/>
    <col min="2" max="2" width="13.42578125" style="54" customWidth="1"/>
    <col min="3" max="3" width="47.28515625" style="54" customWidth="1"/>
    <col min="4" max="4" width="11.42578125" style="54"/>
    <col min="5" max="5" width="5.140625" style="54" customWidth="1"/>
    <col min="6" max="6" width="16.28515625" style="54" customWidth="1"/>
    <col min="7" max="7" width="16.7109375" style="54" customWidth="1"/>
    <col min="8" max="8" width="2" style="54" customWidth="1"/>
    <col min="9" max="16384" width="11.42578125" style="54"/>
  </cols>
  <sheetData>
    <row r="2" spans="2:7" ht="14.25" customHeight="1" x14ac:dyDescent="0.2">
      <c r="B2" s="364" t="s">
        <v>38</v>
      </c>
      <c r="C2" s="365"/>
      <c r="D2" s="365"/>
      <c r="E2" s="365"/>
      <c r="F2" s="365"/>
      <c r="G2" s="366"/>
    </row>
    <row r="3" spans="2:7" ht="14.25" customHeight="1" x14ac:dyDescent="0.2">
      <c r="B3" s="367" t="s">
        <v>145</v>
      </c>
      <c r="C3" s="368"/>
      <c r="D3" s="368"/>
      <c r="E3" s="368"/>
      <c r="F3" s="368"/>
      <c r="G3" s="369"/>
    </row>
    <row r="4" spans="2:7" ht="14.25" customHeight="1" x14ac:dyDescent="0.2">
      <c r="B4" s="370" t="s">
        <v>312</v>
      </c>
      <c r="C4" s="371"/>
      <c r="D4" s="371"/>
      <c r="E4" s="371"/>
      <c r="F4" s="371"/>
      <c r="G4" s="372"/>
    </row>
    <row r="5" spans="2:7" s="57" customFormat="1" x14ac:dyDescent="0.2">
      <c r="B5" s="244"/>
      <c r="C5" s="245"/>
      <c r="D5" s="245"/>
      <c r="E5" s="245"/>
      <c r="F5" s="56">
        <v>2018</v>
      </c>
      <c r="G5" s="264">
        <v>2017</v>
      </c>
    </row>
    <row r="6" spans="2:7" x14ac:dyDescent="0.2">
      <c r="B6" s="373" t="s">
        <v>21</v>
      </c>
      <c r="C6" s="374"/>
      <c r="D6" s="374"/>
      <c r="E6" s="374"/>
      <c r="F6" s="246"/>
      <c r="G6" s="247"/>
    </row>
    <row r="7" spans="2:7" s="61" customFormat="1" ht="28.35" customHeight="1" x14ac:dyDescent="0.25">
      <c r="B7" s="373" t="s">
        <v>146</v>
      </c>
      <c r="C7" s="374"/>
      <c r="D7" s="374"/>
      <c r="E7" s="374"/>
      <c r="F7" s="284">
        <v>2649004816.4299994</v>
      </c>
      <c r="G7" s="335">
        <v>2426283599.8899999</v>
      </c>
    </row>
    <row r="8" spans="2:7" ht="12" customHeight="1" x14ac:dyDescent="0.2">
      <c r="B8" s="248"/>
      <c r="C8" s="394" t="s">
        <v>147</v>
      </c>
      <c r="D8" s="394"/>
      <c r="E8" s="394"/>
      <c r="F8" s="274">
        <v>1881114634.0299993</v>
      </c>
      <c r="G8" s="279">
        <v>1744233691.8199999</v>
      </c>
    </row>
    <row r="9" spans="2:7" ht="12" customHeight="1" x14ac:dyDescent="0.2">
      <c r="B9" s="248"/>
      <c r="C9" s="394" t="s">
        <v>148</v>
      </c>
      <c r="D9" s="394"/>
      <c r="E9" s="394"/>
      <c r="F9" s="274">
        <v>0</v>
      </c>
      <c r="G9" s="279">
        <v>0</v>
      </c>
    </row>
    <row r="10" spans="2:7" ht="12" customHeight="1" x14ac:dyDescent="0.2">
      <c r="B10" s="248"/>
      <c r="C10" s="394" t="s">
        <v>149</v>
      </c>
      <c r="D10" s="394"/>
      <c r="E10" s="394"/>
      <c r="F10" s="274">
        <v>0</v>
      </c>
      <c r="G10" s="279">
        <v>0</v>
      </c>
    </row>
    <row r="11" spans="2:7" x14ac:dyDescent="0.2">
      <c r="B11" s="248"/>
      <c r="C11" s="394" t="s">
        <v>150</v>
      </c>
      <c r="D11" s="394"/>
      <c r="E11" s="394"/>
      <c r="F11" s="274">
        <v>282896195.17000002</v>
      </c>
      <c r="G11" s="279">
        <v>252078819.81</v>
      </c>
    </row>
    <row r="12" spans="2:7" ht="15.6" customHeight="1" x14ac:dyDescent="0.2">
      <c r="B12" s="248"/>
      <c r="C12" s="394" t="s">
        <v>151</v>
      </c>
      <c r="D12" s="394"/>
      <c r="E12" s="394"/>
      <c r="F12" s="274">
        <v>164130786.26000002</v>
      </c>
      <c r="G12" s="279">
        <v>163488435.03</v>
      </c>
    </row>
    <row r="13" spans="2:7" ht="12" customHeight="1" x14ac:dyDescent="0.2">
      <c r="B13" s="248"/>
      <c r="C13" s="394" t="s">
        <v>152</v>
      </c>
      <c r="D13" s="394"/>
      <c r="E13" s="394"/>
      <c r="F13" s="274">
        <v>320863200.97000003</v>
      </c>
      <c r="G13" s="279">
        <v>266482653.22999999</v>
      </c>
    </row>
    <row r="14" spans="2:7" ht="12" customHeight="1" x14ac:dyDescent="0.2">
      <c r="B14" s="248"/>
      <c r="C14" s="394" t="s">
        <v>153</v>
      </c>
      <c r="D14" s="394"/>
      <c r="E14" s="394"/>
      <c r="F14" s="274">
        <v>0</v>
      </c>
      <c r="G14" s="279">
        <v>0</v>
      </c>
    </row>
    <row r="15" spans="2:7" ht="23.45" customHeight="1" x14ac:dyDescent="0.2">
      <c r="B15" s="251"/>
      <c r="C15" s="379" t="s">
        <v>154</v>
      </c>
      <c r="D15" s="379"/>
      <c r="E15" s="379"/>
      <c r="F15" s="275">
        <v>0</v>
      </c>
      <c r="G15" s="279">
        <v>0</v>
      </c>
    </row>
    <row r="16" spans="2:7" x14ac:dyDescent="0.2">
      <c r="B16" s="377" t="s">
        <v>155</v>
      </c>
      <c r="C16" s="378"/>
      <c r="D16" s="378"/>
      <c r="E16" s="378"/>
      <c r="F16" s="276">
        <v>3186129115.8899999</v>
      </c>
      <c r="G16" s="280">
        <v>3082118621.7799997</v>
      </c>
    </row>
    <row r="17" spans="1:7" x14ac:dyDescent="0.2">
      <c r="B17" s="251"/>
      <c r="C17" s="379" t="s">
        <v>156</v>
      </c>
      <c r="D17" s="379"/>
      <c r="E17" s="379"/>
      <c r="F17" s="275">
        <v>2770993440.1199999</v>
      </c>
      <c r="G17" s="279">
        <v>2638471285.4499998</v>
      </c>
    </row>
    <row r="18" spans="1:7" x14ac:dyDescent="0.2">
      <c r="B18" s="251"/>
      <c r="C18" s="379" t="s">
        <v>157</v>
      </c>
      <c r="D18" s="379"/>
      <c r="E18" s="379"/>
      <c r="F18" s="275">
        <v>415135675.76999998</v>
      </c>
      <c r="G18" s="279">
        <v>443647336.32999998</v>
      </c>
    </row>
    <row r="19" spans="1:7" x14ac:dyDescent="0.2">
      <c r="B19" s="377" t="s">
        <v>158</v>
      </c>
      <c r="C19" s="378"/>
      <c r="D19" s="378"/>
      <c r="E19" s="378"/>
      <c r="F19" s="276">
        <v>788288.21999999881</v>
      </c>
      <c r="G19" s="280">
        <v>497125.55</v>
      </c>
    </row>
    <row r="20" spans="1:7" ht="12.75" customHeight="1" x14ac:dyDescent="0.25">
      <c r="A20" s="241"/>
      <c r="B20" s="251"/>
      <c r="C20" s="379" t="s">
        <v>159</v>
      </c>
      <c r="D20" s="379"/>
      <c r="E20" s="379"/>
      <c r="F20" s="275">
        <v>0</v>
      </c>
      <c r="G20" s="279">
        <v>0</v>
      </c>
    </row>
    <row r="21" spans="1:7" x14ac:dyDescent="0.2">
      <c r="B21" s="251"/>
      <c r="C21" s="379" t="s">
        <v>160</v>
      </c>
      <c r="D21" s="379"/>
      <c r="E21" s="379"/>
      <c r="F21" s="275">
        <v>0</v>
      </c>
      <c r="G21" s="279">
        <v>0</v>
      </c>
    </row>
    <row r="22" spans="1:7" x14ac:dyDescent="0.2">
      <c r="B22" s="251"/>
      <c r="C22" s="379" t="s">
        <v>161</v>
      </c>
      <c r="D22" s="379"/>
      <c r="E22" s="379"/>
      <c r="F22" s="275">
        <v>0</v>
      </c>
      <c r="G22" s="279">
        <v>0</v>
      </c>
    </row>
    <row r="23" spans="1:7" x14ac:dyDescent="0.2">
      <c r="B23" s="251"/>
      <c r="C23" s="379" t="s">
        <v>162</v>
      </c>
      <c r="D23" s="379"/>
      <c r="E23" s="379"/>
      <c r="F23" s="275">
        <v>0</v>
      </c>
      <c r="G23" s="279">
        <v>0</v>
      </c>
    </row>
    <row r="24" spans="1:7" x14ac:dyDescent="0.2">
      <c r="B24" s="251"/>
      <c r="C24" s="379" t="s">
        <v>163</v>
      </c>
      <c r="D24" s="379"/>
      <c r="E24" s="379"/>
      <c r="F24" s="275">
        <v>788288.21999999881</v>
      </c>
      <c r="G24" s="279">
        <v>497125.55</v>
      </c>
    </row>
    <row r="25" spans="1:7" x14ac:dyDescent="0.2">
      <c r="B25" s="251"/>
      <c r="C25" s="307"/>
      <c r="D25" s="307"/>
      <c r="E25" s="307"/>
      <c r="F25" s="275"/>
      <c r="G25" s="281"/>
    </row>
    <row r="26" spans="1:7" x14ac:dyDescent="0.2">
      <c r="B26" s="392" t="s">
        <v>164</v>
      </c>
      <c r="C26" s="393"/>
      <c r="D26" s="393"/>
      <c r="E26" s="393"/>
      <c r="F26" s="277">
        <v>5835922220.539999</v>
      </c>
      <c r="G26" s="336">
        <v>5508899347.2199993</v>
      </c>
    </row>
    <row r="27" spans="1:7" x14ac:dyDescent="0.2">
      <c r="B27" s="251"/>
      <c r="C27" s="307"/>
      <c r="D27" s="307"/>
      <c r="E27" s="307"/>
      <c r="F27" s="275"/>
      <c r="G27" s="281"/>
    </row>
    <row r="28" spans="1:7" x14ac:dyDescent="0.2">
      <c r="B28" s="375" t="s">
        <v>165</v>
      </c>
      <c r="C28" s="376"/>
      <c r="D28" s="376"/>
      <c r="E28" s="376"/>
      <c r="F28" s="275"/>
      <c r="G28" s="281"/>
    </row>
    <row r="29" spans="1:7" x14ac:dyDescent="0.2">
      <c r="B29" s="377" t="s">
        <v>166</v>
      </c>
      <c r="C29" s="378"/>
      <c r="D29" s="378"/>
      <c r="E29" s="378"/>
      <c r="F29" s="276">
        <v>3434392056.5199995</v>
      </c>
      <c r="G29" s="280">
        <v>3326351113.1100001</v>
      </c>
    </row>
    <row r="30" spans="1:7" x14ac:dyDescent="0.2">
      <c r="B30" s="251"/>
      <c r="C30" s="379" t="s">
        <v>167</v>
      </c>
      <c r="D30" s="379"/>
      <c r="E30" s="379"/>
      <c r="F30" s="275">
        <v>1475407212.3999999</v>
      </c>
      <c r="G30" s="279">
        <v>1453915466.27</v>
      </c>
    </row>
    <row r="31" spans="1:7" x14ac:dyDescent="0.2">
      <c r="B31" s="251"/>
      <c r="C31" s="379" t="s">
        <v>168</v>
      </c>
      <c r="D31" s="379"/>
      <c r="E31" s="379"/>
      <c r="F31" s="275">
        <v>622063225.53000009</v>
      </c>
      <c r="G31" s="279">
        <v>565616822.07000005</v>
      </c>
    </row>
    <row r="32" spans="1:7" x14ac:dyDescent="0.2">
      <c r="B32" s="251"/>
      <c r="C32" s="379" t="s">
        <v>169</v>
      </c>
      <c r="D32" s="379"/>
      <c r="E32" s="379"/>
      <c r="F32" s="275">
        <v>1336921618.5899999</v>
      </c>
      <c r="G32" s="279">
        <v>1306818824.77</v>
      </c>
    </row>
    <row r="33" spans="2:7" x14ac:dyDescent="0.2">
      <c r="B33" s="377" t="s">
        <v>157</v>
      </c>
      <c r="C33" s="378"/>
      <c r="D33" s="378"/>
      <c r="E33" s="378"/>
      <c r="F33" s="276">
        <v>663177157.89999998</v>
      </c>
      <c r="G33" s="280">
        <v>582910085.57000005</v>
      </c>
    </row>
    <row r="34" spans="2:7" x14ac:dyDescent="0.2">
      <c r="B34" s="251"/>
      <c r="C34" s="379" t="s">
        <v>170</v>
      </c>
      <c r="D34" s="379"/>
      <c r="E34" s="379"/>
      <c r="F34" s="275">
        <v>0</v>
      </c>
      <c r="G34" s="279">
        <v>0</v>
      </c>
    </row>
    <row r="35" spans="2:7" x14ac:dyDescent="0.2">
      <c r="B35" s="251"/>
      <c r="C35" s="379" t="s">
        <v>171</v>
      </c>
      <c r="D35" s="379"/>
      <c r="E35" s="379"/>
      <c r="F35" s="275">
        <v>45019327.770000003</v>
      </c>
      <c r="G35" s="279">
        <v>20470551.260000002</v>
      </c>
    </row>
    <row r="36" spans="2:7" x14ac:dyDescent="0.2">
      <c r="B36" s="251"/>
      <c r="C36" s="379" t="s">
        <v>172</v>
      </c>
      <c r="D36" s="379"/>
      <c r="E36" s="379"/>
      <c r="F36" s="275">
        <v>0</v>
      </c>
      <c r="G36" s="279">
        <v>0</v>
      </c>
    </row>
    <row r="37" spans="2:7" x14ac:dyDescent="0.2">
      <c r="B37" s="251"/>
      <c r="C37" s="379" t="s">
        <v>173</v>
      </c>
      <c r="D37" s="379"/>
      <c r="E37" s="379"/>
      <c r="F37" s="275">
        <v>101656319.05000001</v>
      </c>
      <c r="G37" s="279">
        <v>51076840.579999998</v>
      </c>
    </row>
    <row r="38" spans="2:7" x14ac:dyDescent="0.2">
      <c r="B38" s="251"/>
      <c r="C38" s="379" t="s">
        <v>174</v>
      </c>
      <c r="D38" s="379"/>
      <c r="E38" s="379"/>
      <c r="F38" s="275">
        <v>396501511.07999998</v>
      </c>
      <c r="G38" s="279">
        <v>391362693.73000002</v>
      </c>
    </row>
    <row r="39" spans="2:7" x14ac:dyDescent="0.2">
      <c r="B39" s="251"/>
      <c r="C39" s="379" t="s">
        <v>175</v>
      </c>
      <c r="D39" s="379"/>
      <c r="E39" s="379"/>
      <c r="F39" s="275">
        <v>120000000</v>
      </c>
      <c r="G39" s="279">
        <v>120000000</v>
      </c>
    </row>
    <row r="40" spans="2:7" x14ac:dyDescent="0.2">
      <c r="B40" s="251"/>
      <c r="C40" s="379" t="s">
        <v>176</v>
      </c>
      <c r="D40" s="379"/>
      <c r="E40" s="379"/>
      <c r="F40" s="275">
        <v>0</v>
      </c>
      <c r="G40" s="279">
        <v>0</v>
      </c>
    </row>
    <row r="41" spans="2:7" x14ac:dyDescent="0.2">
      <c r="B41" s="251"/>
      <c r="C41" s="379" t="s">
        <v>177</v>
      </c>
      <c r="D41" s="379"/>
      <c r="E41" s="379"/>
      <c r="F41" s="275">
        <v>0</v>
      </c>
      <c r="G41" s="279">
        <v>0</v>
      </c>
    </row>
    <row r="42" spans="2:7" x14ac:dyDescent="0.2">
      <c r="B42" s="251"/>
      <c r="C42" s="379" t="s">
        <v>178</v>
      </c>
      <c r="D42" s="379"/>
      <c r="E42" s="379"/>
      <c r="F42" s="275">
        <v>0</v>
      </c>
      <c r="G42" s="279">
        <v>0</v>
      </c>
    </row>
    <row r="43" spans="2:7" x14ac:dyDescent="0.2">
      <c r="B43" s="251"/>
      <c r="C43" s="307"/>
      <c r="D43" s="307"/>
      <c r="E43" s="307"/>
      <c r="F43" s="275"/>
      <c r="G43" s="319"/>
    </row>
    <row r="44" spans="2:7" x14ac:dyDescent="0.2">
      <c r="B44" s="251"/>
      <c r="C44" s="307"/>
      <c r="D44" s="307"/>
      <c r="E44" s="307"/>
      <c r="F44" s="320"/>
      <c r="G44" s="319"/>
    </row>
    <row r="45" spans="2:7" hidden="1" x14ac:dyDescent="0.2">
      <c r="B45" s="251"/>
      <c r="C45" s="307"/>
      <c r="D45" s="307"/>
      <c r="E45" s="307"/>
      <c r="F45" s="320"/>
      <c r="G45" s="319"/>
    </row>
    <row r="46" spans="2:7" ht="12" hidden="1" customHeight="1" x14ac:dyDescent="0.2">
      <c r="B46" s="383" t="s">
        <v>38</v>
      </c>
      <c r="C46" s="384"/>
      <c r="D46" s="384"/>
      <c r="E46" s="384"/>
      <c r="F46" s="384"/>
      <c r="G46" s="385"/>
    </row>
    <row r="47" spans="2:7" ht="12" hidden="1" customHeight="1" x14ac:dyDescent="0.2">
      <c r="B47" s="386" t="s">
        <v>145</v>
      </c>
      <c r="C47" s="387"/>
      <c r="D47" s="387"/>
      <c r="E47" s="387"/>
      <c r="F47" s="387"/>
      <c r="G47" s="388"/>
    </row>
    <row r="48" spans="2:7" ht="12" hidden="1" customHeight="1" x14ac:dyDescent="0.2">
      <c r="B48" s="389" t="s">
        <v>308</v>
      </c>
      <c r="C48" s="390"/>
      <c r="D48" s="390"/>
      <c r="E48" s="390"/>
      <c r="F48" s="390"/>
      <c r="G48" s="391"/>
    </row>
    <row r="49" spans="2:7" x14ac:dyDescent="0.2">
      <c r="B49" s="251"/>
      <c r="C49" s="307"/>
      <c r="D49" s="307"/>
      <c r="E49" s="307"/>
      <c r="F49" s="320"/>
      <c r="G49" s="319"/>
    </row>
    <row r="50" spans="2:7" x14ac:dyDescent="0.2">
      <c r="B50" s="377" t="s">
        <v>179</v>
      </c>
      <c r="C50" s="378"/>
      <c r="D50" s="378"/>
      <c r="E50" s="378"/>
      <c r="F50" s="276">
        <v>27501776.199999996</v>
      </c>
      <c r="G50" s="280">
        <v>17525535.920000002</v>
      </c>
    </row>
    <row r="51" spans="2:7" x14ac:dyDescent="0.2">
      <c r="B51" s="251"/>
      <c r="C51" s="379" t="s">
        <v>180</v>
      </c>
      <c r="D51" s="379"/>
      <c r="E51" s="379"/>
      <c r="F51" s="275">
        <v>0</v>
      </c>
      <c r="G51" s="279">
        <v>0</v>
      </c>
    </row>
    <row r="52" spans="2:7" x14ac:dyDescent="0.2">
      <c r="B52" s="251"/>
      <c r="C52" s="379" t="s">
        <v>82</v>
      </c>
      <c r="D52" s="379"/>
      <c r="E52" s="379"/>
      <c r="F52" s="275">
        <v>0</v>
      </c>
      <c r="G52" s="279">
        <v>0</v>
      </c>
    </row>
    <row r="53" spans="2:7" x14ac:dyDescent="0.2">
      <c r="B53" s="251"/>
      <c r="C53" s="379" t="s">
        <v>181</v>
      </c>
      <c r="D53" s="379"/>
      <c r="E53" s="379"/>
      <c r="F53" s="275">
        <v>27501776.199999996</v>
      </c>
      <c r="G53" s="279">
        <v>17525535.920000002</v>
      </c>
    </row>
    <row r="54" spans="2:7" x14ac:dyDescent="0.2">
      <c r="B54" s="377" t="s">
        <v>182</v>
      </c>
      <c r="C54" s="378"/>
      <c r="D54" s="378"/>
      <c r="E54" s="378"/>
      <c r="F54" s="276">
        <v>168655913.00999999</v>
      </c>
      <c r="G54" s="280">
        <v>183840945.47</v>
      </c>
    </row>
    <row r="55" spans="2:7" x14ac:dyDescent="0.2">
      <c r="B55" s="251"/>
      <c r="C55" s="379" t="s">
        <v>183</v>
      </c>
      <c r="D55" s="379"/>
      <c r="E55" s="379"/>
      <c r="F55" s="275">
        <v>166003356.76999998</v>
      </c>
      <c r="G55" s="279">
        <v>153680945.47</v>
      </c>
    </row>
    <row r="56" spans="2:7" x14ac:dyDescent="0.2">
      <c r="B56" s="251"/>
      <c r="C56" s="379" t="s">
        <v>184</v>
      </c>
      <c r="D56" s="379"/>
      <c r="E56" s="379"/>
      <c r="F56" s="275">
        <v>0</v>
      </c>
      <c r="G56" s="279">
        <v>30160000</v>
      </c>
    </row>
    <row r="57" spans="2:7" x14ac:dyDescent="0.2">
      <c r="B57" s="251"/>
      <c r="C57" s="379" t="s">
        <v>185</v>
      </c>
      <c r="D57" s="379"/>
      <c r="E57" s="379"/>
      <c r="F57" s="275">
        <v>2652556.2400000002</v>
      </c>
      <c r="G57" s="279">
        <v>0</v>
      </c>
    </row>
    <row r="58" spans="2:7" x14ac:dyDescent="0.2">
      <c r="B58" s="251"/>
      <c r="C58" s="379" t="s">
        <v>186</v>
      </c>
      <c r="D58" s="379"/>
      <c r="E58" s="379"/>
      <c r="F58" s="275">
        <v>0</v>
      </c>
      <c r="G58" s="279">
        <v>0</v>
      </c>
    </row>
    <row r="59" spans="2:7" x14ac:dyDescent="0.2">
      <c r="B59" s="251"/>
      <c r="C59" s="379" t="s">
        <v>187</v>
      </c>
      <c r="D59" s="379"/>
      <c r="E59" s="379"/>
      <c r="F59" s="275">
        <v>0</v>
      </c>
      <c r="G59" s="279">
        <v>0</v>
      </c>
    </row>
    <row r="60" spans="2:7" x14ac:dyDescent="0.2">
      <c r="B60" s="377" t="s">
        <v>188</v>
      </c>
      <c r="C60" s="378"/>
      <c r="D60" s="378"/>
      <c r="E60" s="378"/>
      <c r="F60" s="276">
        <v>140570706.57999998</v>
      </c>
      <c r="G60" s="280">
        <v>90140721.430000007</v>
      </c>
    </row>
    <row r="61" spans="2:7" x14ac:dyDescent="0.2">
      <c r="B61" s="251"/>
      <c r="C61" s="379" t="s">
        <v>189</v>
      </c>
      <c r="D61" s="379"/>
      <c r="E61" s="379"/>
      <c r="F61" s="275">
        <v>140941757.59999999</v>
      </c>
      <c r="G61" s="281">
        <v>90140721.430000007</v>
      </c>
    </row>
    <row r="62" spans="2:7" x14ac:dyDescent="0.2">
      <c r="B62" s="251"/>
      <c r="C62" s="379" t="s">
        <v>190</v>
      </c>
      <c r="D62" s="379"/>
      <c r="E62" s="379"/>
      <c r="F62" s="275">
        <v>0</v>
      </c>
      <c r="G62" s="279">
        <v>0</v>
      </c>
    </row>
    <row r="63" spans="2:7" x14ac:dyDescent="0.2">
      <c r="B63" s="251"/>
      <c r="C63" s="379" t="s">
        <v>191</v>
      </c>
      <c r="D63" s="379"/>
      <c r="E63" s="379"/>
      <c r="F63" s="275">
        <v>0</v>
      </c>
      <c r="G63" s="279">
        <v>0</v>
      </c>
    </row>
    <row r="64" spans="2:7" ht="28.5" customHeight="1" x14ac:dyDescent="0.2">
      <c r="B64" s="251"/>
      <c r="C64" s="379" t="s">
        <v>192</v>
      </c>
      <c r="D64" s="379"/>
      <c r="E64" s="379"/>
      <c r="F64" s="275">
        <v>0</v>
      </c>
      <c r="G64" s="279">
        <v>0</v>
      </c>
    </row>
    <row r="65" spans="1:7" x14ac:dyDescent="0.2">
      <c r="B65" s="251"/>
      <c r="C65" s="379" t="s">
        <v>193</v>
      </c>
      <c r="D65" s="379"/>
      <c r="E65" s="379"/>
      <c r="F65" s="275">
        <v>0</v>
      </c>
      <c r="G65" s="279">
        <v>0</v>
      </c>
    </row>
    <row r="66" spans="1:7" x14ac:dyDescent="0.2">
      <c r="B66" s="251"/>
      <c r="C66" s="379" t="s">
        <v>194</v>
      </c>
      <c r="D66" s="379"/>
      <c r="E66" s="379"/>
      <c r="F66" s="275">
        <v>-371051.02000000328</v>
      </c>
      <c r="G66" s="279">
        <v>0</v>
      </c>
    </row>
    <row r="67" spans="1:7" x14ac:dyDescent="0.2">
      <c r="B67" s="377" t="s">
        <v>195</v>
      </c>
      <c r="C67" s="378"/>
      <c r="D67" s="378"/>
      <c r="E67" s="378"/>
      <c r="F67" s="276">
        <v>5649095.0099999998</v>
      </c>
      <c r="G67" s="280">
        <v>1860924</v>
      </c>
    </row>
    <row r="68" spans="1:7" x14ac:dyDescent="0.2">
      <c r="B68" s="251"/>
      <c r="C68" s="379" t="s">
        <v>196</v>
      </c>
      <c r="D68" s="379"/>
      <c r="E68" s="379"/>
      <c r="F68" s="275">
        <v>5649095.0099999998</v>
      </c>
      <c r="G68" s="279">
        <v>1860924</v>
      </c>
    </row>
    <row r="69" spans="1:7" x14ac:dyDescent="0.2">
      <c r="B69" s="380"/>
      <c r="C69" s="379"/>
      <c r="D69" s="379"/>
      <c r="E69" s="379"/>
      <c r="F69" s="275"/>
      <c r="G69" s="281"/>
    </row>
    <row r="70" spans="1:7" x14ac:dyDescent="0.2">
      <c r="B70" s="375" t="s">
        <v>197</v>
      </c>
      <c r="C70" s="376"/>
      <c r="D70" s="376"/>
      <c r="E70" s="376"/>
      <c r="F70" s="277">
        <v>4439946705.2199993</v>
      </c>
      <c r="G70" s="336">
        <v>4202629325.5</v>
      </c>
    </row>
    <row r="71" spans="1:7" x14ac:dyDescent="0.2">
      <c r="B71" s="251"/>
      <c r="C71" s="307"/>
      <c r="D71" s="307"/>
      <c r="E71" s="307"/>
      <c r="F71" s="275"/>
      <c r="G71" s="281"/>
    </row>
    <row r="72" spans="1:7" x14ac:dyDescent="0.2">
      <c r="B72" s="375" t="s">
        <v>198</v>
      </c>
      <c r="C72" s="376"/>
      <c r="D72" s="376"/>
      <c r="E72" s="376"/>
      <c r="F72" s="277">
        <v>1395975515.3199997</v>
      </c>
      <c r="G72" s="336">
        <v>1306270021.7199993</v>
      </c>
    </row>
    <row r="73" spans="1:7" x14ac:dyDescent="0.2">
      <c r="B73" s="251"/>
      <c r="C73" s="307"/>
      <c r="D73" s="307"/>
      <c r="E73" s="307"/>
      <c r="F73" s="307"/>
      <c r="G73" s="321"/>
    </row>
    <row r="74" spans="1:7" x14ac:dyDescent="0.2">
      <c r="B74" s="381" t="s">
        <v>318</v>
      </c>
      <c r="C74" s="382"/>
      <c r="D74" s="382"/>
      <c r="E74" s="322"/>
      <c r="F74" s="322"/>
      <c r="G74" s="323"/>
    </row>
    <row r="75" spans="1:7" x14ac:dyDescent="0.2">
      <c r="B75" s="115" t="s">
        <v>243</v>
      </c>
      <c r="C75" s="324"/>
      <c r="D75" s="324"/>
      <c r="E75" s="324"/>
      <c r="F75" s="325"/>
      <c r="G75" s="324"/>
    </row>
    <row r="77" spans="1:7" x14ac:dyDescent="0.2">
      <c r="B77" s="364" t="s">
        <v>38</v>
      </c>
      <c r="C77" s="365"/>
      <c r="D77" s="365"/>
      <c r="E77" s="365"/>
      <c r="F77" s="365"/>
      <c r="G77" s="366"/>
    </row>
    <row r="78" spans="1:7" x14ac:dyDescent="0.2">
      <c r="B78" s="367" t="s">
        <v>145</v>
      </c>
      <c r="C78" s="368"/>
      <c r="D78" s="368"/>
      <c r="E78" s="368"/>
      <c r="F78" s="368"/>
      <c r="G78" s="369"/>
    </row>
    <row r="79" spans="1:7" x14ac:dyDescent="0.2">
      <c r="B79" s="370" t="s">
        <v>319</v>
      </c>
      <c r="C79" s="371"/>
      <c r="D79" s="371"/>
      <c r="E79" s="371"/>
      <c r="F79" s="371"/>
      <c r="G79" s="372"/>
    </row>
    <row r="80" spans="1:7" x14ac:dyDescent="0.2">
      <c r="A80" s="57"/>
      <c r="B80" s="244"/>
      <c r="C80" s="245"/>
      <c r="D80" s="245"/>
      <c r="E80" s="245"/>
      <c r="F80" s="56">
        <v>2018</v>
      </c>
      <c r="G80" s="264" t="s">
        <v>307</v>
      </c>
    </row>
    <row r="81" spans="1:7" x14ac:dyDescent="0.2">
      <c r="B81" s="373" t="s">
        <v>21</v>
      </c>
      <c r="C81" s="374"/>
      <c r="D81" s="374"/>
      <c r="E81" s="374"/>
      <c r="F81" s="293"/>
      <c r="G81" s="247"/>
    </row>
    <row r="82" spans="1:7" x14ac:dyDescent="0.2">
      <c r="A82" s="61"/>
      <c r="B82" s="373" t="s">
        <v>146</v>
      </c>
      <c r="C82" s="374"/>
      <c r="D82" s="374"/>
      <c r="E82" s="374"/>
      <c r="F82" s="284">
        <v>2649004816.4299994</v>
      </c>
      <c r="G82" s="335">
        <v>2620388749.1800003</v>
      </c>
    </row>
    <row r="83" spans="1:7" x14ac:dyDescent="0.2">
      <c r="B83" s="294"/>
      <c r="C83" s="394" t="s">
        <v>147</v>
      </c>
      <c r="D83" s="394"/>
      <c r="E83" s="394"/>
      <c r="F83" s="274">
        <v>1881114634.0299993</v>
      </c>
      <c r="G83" s="279">
        <v>1884227130.75</v>
      </c>
    </row>
    <row r="84" spans="1:7" x14ac:dyDescent="0.2">
      <c r="B84" s="294"/>
      <c r="C84" s="394" t="s">
        <v>148</v>
      </c>
      <c r="D84" s="394"/>
      <c r="E84" s="394"/>
      <c r="F84" s="274">
        <v>0</v>
      </c>
      <c r="G84" s="279">
        <v>0</v>
      </c>
    </row>
    <row r="85" spans="1:7" x14ac:dyDescent="0.2">
      <c r="B85" s="294"/>
      <c r="C85" s="394" t="s">
        <v>149</v>
      </c>
      <c r="D85" s="394"/>
      <c r="E85" s="394"/>
      <c r="F85" s="274">
        <v>0</v>
      </c>
      <c r="G85" s="279">
        <v>0</v>
      </c>
    </row>
    <row r="86" spans="1:7" x14ac:dyDescent="0.2">
      <c r="B86" s="294"/>
      <c r="C86" s="394" t="s">
        <v>150</v>
      </c>
      <c r="D86" s="394"/>
      <c r="E86" s="394"/>
      <c r="F86" s="274">
        <v>282896195.17000002</v>
      </c>
      <c r="G86" s="279">
        <v>265675357.12</v>
      </c>
    </row>
    <row r="87" spans="1:7" x14ac:dyDescent="0.2">
      <c r="B87" s="294"/>
      <c r="C87" s="394" t="s">
        <v>151</v>
      </c>
      <c r="D87" s="394"/>
      <c r="E87" s="394"/>
      <c r="F87" s="274">
        <v>164130786.26000002</v>
      </c>
      <c r="G87" s="279">
        <v>178342274.28</v>
      </c>
    </row>
    <row r="88" spans="1:7" x14ac:dyDescent="0.2">
      <c r="B88" s="294"/>
      <c r="C88" s="394" t="s">
        <v>152</v>
      </c>
      <c r="D88" s="394"/>
      <c r="E88" s="394"/>
      <c r="F88" s="274">
        <v>320863200.97000003</v>
      </c>
      <c r="G88" s="279">
        <v>292143987.02999997</v>
      </c>
    </row>
    <row r="89" spans="1:7" x14ac:dyDescent="0.2">
      <c r="B89" s="294"/>
      <c r="C89" s="394" t="s">
        <v>153</v>
      </c>
      <c r="D89" s="394"/>
      <c r="E89" s="394"/>
      <c r="F89" s="274">
        <v>0</v>
      </c>
      <c r="G89" s="279">
        <v>0</v>
      </c>
    </row>
    <row r="90" spans="1:7" x14ac:dyDescent="0.2">
      <c r="B90" s="294"/>
      <c r="C90" s="394" t="s">
        <v>154</v>
      </c>
      <c r="D90" s="394"/>
      <c r="E90" s="394"/>
      <c r="F90" s="274">
        <v>0</v>
      </c>
      <c r="G90" s="279">
        <v>0</v>
      </c>
    </row>
    <row r="91" spans="1:7" x14ac:dyDescent="0.2">
      <c r="B91" s="395" t="s">
        <v>155</v>
      </c>
      <c r="C91" s="396"/>
      <c r="D91" s="396"/>
      <c r="E91" s="396"/>
      <c r="F91" s="276">
        <v>3186129115.8899999</v>
      </c>
      <c r="G91" s="280">
        <v>3375540574.9100003</v>
      </c>
    </row>
    <row r="92" spans="1:7" x14ac:dyDescent="0.2">
      <c r="B92" s="294"/>
      <c r="C92" s="394" t="s">
        <v>156</v>
      </c>
      <c r="D92" s="394"/>
      <c r="E92" s="394"/>
      <c r="F92" s="274">
        <v>2770993440.1199999</v>
      </c>
      <c r="G92" s="279">
        <v>2866392607.6100001</v>
      </c>
    </row>
    <row r="93" spans="1:7" x14ac:dyDescent="0.2">
      <c r="B93" s="294"/>
      <c r="C93" s="394" t="s">
        <v>157</v>
      </c>
      <c r="D93" s="394"/>
      <c r="E93" s="394"/>
      <c r="F93" s="274">
        <v>415135675.76999998</v>
      </c>
      <c r="G93" s="279">
        <v>509147967.30000001</v>
      </c>
    </row>
    <row r="94" spans="1:7" x14ac:dyDescent="0.2">
      <c r="B94" s="395" t="s">
        <v>158</v>
      </c>
      <c r="C94" s="396"/>
      <c r="D94" s="396"/>
      <c r="E94" s="396"/>
      <c r="F94" s="276">
        <v>788288.21999999881</v>
      </c>
      <c r="G94" s="280">
        <v>512767.04</v>
      </c>
    </row>
    <row r="95" spans="1:7" ht="15" x14ac:dyDescent="0.25">
      <c r="A95" s="241"/>
      <c r="B95" s="294"/>
      <c r="C95" s="394" t="s">
        <v>159</v>
      </c>
      <c r="D95" s="394"/>
      <c r="E95" s="394"/>
      <c r="F95" s="274">
        <v>0</v>
      </c>
      <c r="G95" s="279">
        <v>0</v>
      </c>
    </row>
    <row r="96" spans="1:7" x14ac:dyDescent="0.2">
      <c r="B96" s="294"/>
      <c r="C96" s="394" t="s">
        <v>160</v>
      </c>
      <c r="D96" s="394"/>
      <c r="E96" s="394"/>
      <c r="F96" s="274">
        <v>0</v>
      </c>
      <c r="G96" s="279">
        <v>0</v>
      </c>
    </row>
    <row r="97" spans="2:7" x14ac:dyDescent="0.2">
      <c r="B97" s="294"/>
      <c r="C97" s="394" t="s">
        <v>161</v>
      </c>
      <c r="D97" s="394"/>
      <c r="E97" s="394"/>
      <c r="F97" s="274">
        <v>0</v>
      </c>
      <c r="G97" s="279">
        <v>0</v>
      </c>
    </row>
    <row r="98" spans="2:7" x14ac:dyDescent="0.2">
      <c r="B98" s="294"/>
      <c r="C98" s="394" t="s">
        <v>162</v>
      </c>
      <c r="D98" s="394"/>
      <c r="E98" s="394"/>
      <c r="F98" s="274">
        <v>0</v>
      </c>
      <c r="G98" s="279">
        <v>0</v>
      </c>
    </row>
    <row r="99" spans="2:7" x14ac:dyDescent="0.2">
      <c r="B99" s="294"/>
      <c r="C99" s="394" t="s">
        <v>163</v>
      </c>
      <c r="D99" s="394"/>
      <c r="E99" s="394"/>
      <c r="F99" s="274">
        <v>788288.21999999881</v>
      </c>
      <c r="G99" s="279">
        <v>512767.04</v>
      </c>
    </row>
    <row r="100" spans="2:7" x14ac:dyDescent="0.2">
      <c r="B100" s="294"/>
      <c r="C100" s="293"/>
      <c r="D100" s="293"/>
      <c r="E100" s="293"/>
      <c r="F100" s="275"/>
      <c r="G100" s="281"/>
    </row>
    <row r="101" spans="2:7" x14ac:dyDescent="0.2">
      <c r="B101" s="397" t="s">
        <v>164</v>
      </c>
      <c r="C101" s="398"/>
      <c r="D101" s="398"/>
      <c r="E101" s="398"/>
      <c r="F101" s="277">
        <v>5835922220.539999</v>
      </c>
      <c r="G101" s="336">
        <v>5996442091.1300011</v>
      </c>
    </row>
    <row r="102" spans="2:7" x14ac:dyDescent="0.2">
      <c r="B102" s="294"/>
      <c r="C102" s="293"/>
      <c r="D102" s="293"/>
      <c r="E102" s="293"/>
      <c r="F102" s="274"/>
      <c r="G102" s="279"/>
    </row>
    <row r="103" spans="2:7" x14ac:dyDescent="0.2">
      <c r="B103" s="373" t="s">
        <v>165</v>
      </c>
      <c r="C103" s="374"/>
      <c r="D103" s="374"/>
      <c r="E103" s="374"/>
      <c r="F103" s="274"/>
      <c r="G103" s="279"/>
    </row>
    <row r="104" spans="2:7" x14ac:dyDescent="0.2">
      <c r="B104" s="395" t="s">
        <v>166</v>
      </c>
      <c r="C104" s="396"/>
      <c r="D104" s="396"/>
      <c r="E104" s="396"/>
      <c r="F104" s="278">
        <v>3434392056.5199995</v>
      </c>
      <c r="G104" s="282">
        <v>3930035192.6800003</v>
      </c>
    </row>
    <row r="105" spans="2:7" x14ac:dyDescent="0.2">
      <c r="B105" s="294"/>
      <c r="C105" s="394" t="s">
        <v>167</v>
      </c>
      <c r="D105" s="394"/>
      <c r="E105" s="394"/>
      <c r="F105" s="274">
        <v>1475407212.3999999</v>
      </c>
      <c r="G105" s="279">
        <v>1718424080.96</v>
      </c>
    </row>
    <row r="106" spans="2:7" x14ac:dyDescent="0.2">
      <c r="B106" s="294"/>
      <c r="C106" s="394" t="s">
        <v>168</v>
      </c>
      <c r="D106" s="394"/>
      <c r="E106" s="394"/>
      <c r="F106" s="274">
        <v>622063225.53000009</v>
      </c>
      <c r="G106" s="279">
        <v>678865845.11000001</v>
      </c>
    </row>
    <row r="107" spans="2:7" x14ac:dyDescent="0.2">
      <c r="B107" s="294"/>
      <c r="C107" s="394" t="s">
        <v>169</v>
      </c>
      <c r="D107" s="394"/>
      <c r="E107" s="394"/>
      <c r="F107" s="274">
        <v>1336921618.5899999</v>
      </c>
      <c r="G107" s="279">
        <v>1532745266.6099999</v>
      </c>
    </row>
    <row r="108" spans="2:7" x14ac:dyDescent="0.2">
      <c r="B108" s="395" t="s">
        <v>157</v>
      </c>
      <c r="C108" s="396"/>
      <c r="D108" s="396"/>
      <c r="E108" s="396"/>
      <c r="F108" s="278">
        <v>663177157.89999998</v>
      </c>
      <c r="G108" s="282">
        <v>661395004.59000003</v>
      </c>
    </row>
    <row r="109" spans="2:7" x14ac:dyDescent="0.2">
      <c r="B109" s="294"/>
      <c r="C109" s="394" t="s">
        <v>170</v>
      </c>
      <c r="D109" s="394"/>
      <c r="E109" s="394"/>
      <c r="F109" s="274">
        <v>0</v>
      </c>
      <c r="G109" s="279">
        <v>0</v>
      </c>
    </row>
    <row r="110" spans="2:7" x14ac:dyDescent="0.2">
      <c r="B110" s="294"/>
      <c r="C110" s="394" t="s">
        <v>171</v>
      </c>
      <c r="D110" s="394"/>
      <c r="E110" s="394"/>
      <c r="F110" s="274">
        <v>45019327.770000003</v>
      </c>
      <c r="G110" s="279">
        <v>22199717.960000001</v>
      </c>
    </row>
    <row r="111" spans="2:7" x14ac:dyDescent="0.2">
      <c r="B111" s="294"/>
      <c r="C111" s="394" t="s">
        <v>172</v>
      </c>
      <c r="D111" s="394"/>
      <c r="E111" s="394"/>
      <c r="F111" s="274">
        <v>0</v>
      </c>
      <c r="G111" s="279">
        <v>0</v>
      </c>
    </row>
    <row r="112" spans="2:7" x14ac:dyDescent="0.2">
      <c r="B112" s="294"/>
      <c r="C112" s="394" t="s">
        <v>173</v>
      </c>
      <c r="D112" s="394"/>
      <c r="E112" s="394"/>
      <c r="F112" s="274">
        <v>101656319.05000001</v>
      </c>
      <c r="G112" s="279">
        <v>63595017.060000002</v>
      </c>
    </row>
    <row r="113" spans="2:7" x14ac:dyDescent="0.2">
      <c r="B113" s="294"/>
      <c r="C113" s="394" t="s">
        <v>174</v>
      </c>
      <c r="D113" s="394"/>
      <c r="E113" s="394"/>
      <c r="F113" s="274">
        <v>396501511.07999998</v>
      </c>
      <c r="G113" s="279">
        <v>455600269.56999999</v>
      </c>
    </row>
    <row r="114" spans="2:7" x14ac:dyDescent="0.2">
      <c r="B114" s="294"/>
      <c r="C114" s="394" t="s">
        <v>175</v>
      </c>
      <c r="D114" s="394"/>
      <c r="E114" s="394"/>
      <c r="F114" s="274">
        <v>120000000</v>
      </c>
      <c r="G114" s="279">
        <v>120000000</v>
      </c>
    </row>
    <row r="115" spans="2:7" x14ac:dyDescent="0.2">
      <c r="B115" s="294"/>
      <c r="C115" s="394" t="s">
        <v>176</v>
      </c>
      <c r="D115" s="394"/>
      <c r="E115" s="394"/>
      <c r="F115" s="274">
        <v>0</v>
      </c>
      <c r="G115" s="279">
        <v>0</v>
      </c>
    </row>
    <row r="116" spans="2:7" x14ac:dyDescent="0.2">
      <c r="B116" s="294"/>
      <c r="C116" s="394" t="s">
        <v>177</v>
      </c>
      <c r="D116" s="394"/>
      <c r="E116" s="394"/>
      <c r="F116" s="274">
        <v>0</v>
      </c>
      <c r="G116" s="279">
        <v>0</v>
      </c>
    </row>
    <row r="117" spans="2:7" x14ac:dyDescent="0.2">
      <c r="B117" s="294"/>
      <c r="C117" s="394" t="s">
        <v>178</v>
      </c>
      <c r="D117" s="394"/>
      <c r="E117" s="394"/>
      <c r="F117" s="274">
        <v>0</v>
      </c>
      <c r="G117" s="279">
        <v>0</v>
      </c>
    </row>
    <row r="118" spans="2:7" hidden="1" x14ac:dyDescent="0.2">
      <c r="B118" s="294"/>
      <c r="C118" s="293"/>
      <c r="D118" s="293"/>
      <c r="E118" s="293"/>
      <c r="F118" s="274"/>
      <c r="G118" s="250"/>
    </row>
    <row r="119" spans="2:7" hidden="1" x14ac:dyDescent="0.2">
      <c r="B119" s="294"/>
      <c r="C119" s="293"/>
      <c r="D119" s="293"/>
      <c r="E119" s="293"/>
      <c r="F119" s="249"/>
      <c r="G119" s="250"/>
    </row>
    <row r="120" spans="2:7" hidden="1" x14ac:dyDescent="0.2">
      <c r="B120" s="294"/>
      <c r="C120" s="293"/>
      <c r="D120" s="293"/>
      <c r="E120" s="293"/>
      <c r="F120" s="249"/>
      <c r="G120" s="250"/>
    </row>
    <row r="121" spans="2:7" ht="12" hidden="1" customHeight="1" x14ac:dyDescent="0.2">
      <c r="B121" s="364" t="s">
        <v>38</v>
      </c>
      <c r="C121" s="365"/>
      <c r="D121" s="365"/>
      <c r="E121" s="365"/>
      <c r="F121" s="365"/>
      <c r="G121" s="366"/>
    </row>
    <row r="122" spans="2:7" ht="12" hidden="1" customHeight="1" x14ac:dyDescent="0.2">
      <c r="B122" s="367" t="s">
        <v>145</v>
      </c>
      <c r="C122" s="368"/>
      <c r="D122" s="368"/>
      <c r="E122" s="368"/>
      <c r="F122" s="368"/>
      <c r="G122" s="369"/>
    </row>
    <row r="123" spans="2:7" ht="12" hidden="1" customHeight="1" x14ac:dyDescent="0.2">
      <c r="B123" s="370" t="s">
        <v>309</v>
      </c>
      <c r="C123" s="371"/>
      <c r="D123" s="371"/>
      <c r="E123" s="371"/>
      <c r="F123" s="371"/>
      <c r="G123" s="372"/>
    </row>
    <row r="124" spans="2:7" hidden="1" x14ac:dyDescent="0.2">
      <c r="B124" s="302"/>
      <c r="C124" s="303"/>
      <c r="D124" s="303"/>
      <c r="E124" s="303"/>
      <c r="F124" s="304"/>
      <c r="G124" s="305"/>
    </row>
    <row r="125" spans="2:7" x14ac:dyDescent="0.2">
      <c r="B125" s="395" t="s">
        <v>179</v>
      </c>
      <c r="C125" s="396"/>
      <c r="D125" s="396"/>
      <c r="E125" s="396"/>
      <c r="F125" s="278">
        <v>27501776.199999996</v>
      </c>
      <c r="G125" s="282">
        <v>25392987.68</v>
      </c>
    </row>
    <row r="126" spans="2:7" x14ac:dyDescent="0.2">
      <c r="B126" s="294"/>
      <c r="C126" s="394" t="s">
        <v>180</v>
      </c>
      <c r="D126" s="394"/>
      <c r="E126" s="394"/>
      <c r="F126" s="274">
        <v>0</v>
      </c>
      <c r="G126" s="279">
        <v>0</v>
      </c>
    </row>
    <row r="127" spans="2:7" x14ac:dyDescent="0.2">
      <c r="B127" s="294"/>
      <c r="C127" s="394" t="s">
        <v>82</v>
      </c>
      <c r="D127" s="394"/>
      <c r="E127" s="394"/>
      <c r="F127" s="274">
        <v>0</v>
      </c>
      <c r="G127" s="279">
        <v>0</v>
      </c>
    </row>
    <row r="128" spans="2:7" x14ac:dyDescent="0.2">
      <c r="B128" s="294"/>
      <c r="C128" s="394" t="s">
        <v>181</v>
      </c>
      <c r="D128" s="394"/>
      <c r="E128" s="394"/>
      <c r="F128" s="274">
        <v>27501776.199999996</v>
      </c>
      <c r="G128" s="279">
        <v>25392987.68</v>
      </c>
    </row>
    <row r="129" spans="2:7" x14ac:dyDescent="0.2">
      <c r="B129" s="395" t="s">
        <v>182</v>
      </c>
      <c r="C129" s="396"/>
      <c r="D129" s="396"/>
      <c r="E129" s="396"/>
      <c r="F129" s="278">
        <v>168655913.00999999</v>
      </c>
      <c r="G129" s="282">
        <v>198671750.13</v>
      </c>
    </row>
    <row r="130" spans="2:7" x14ac:dyDescent="0.2">
      <c r="B130" s="251"/>
      <c r="C130" s="379" t="s">
        <v>183</v>
      </c>
      <c r="D130" s="379"/>
      <c r="E130" s="379"/>
      <c r="F130" s="274">
        <v>166003356.76999998</v>
      </c>
      <c r="G130" s="279">
        <v>167119750.13</v>
      </c>
    </row>
    <row r="131" spans="2:7" x14ac:dyDescent="0.2">
      <c r="B131" s="251"/>
      <c r="C131" s="379" t="s">
        <v>184</v>
      </c>
      <c r="D131" s="379"/>
      <c r="E131" s="379"/>
      <c r="F131" s="274">
        <v>0</v>
      </c>
      <c r="G131" s="279">
        <v>30160000</v>
      </c>
    </row>
    <row r="132" spans="2:7" x14ac:dyDescent="0.2">
      <c r="B132" s="251"/>
      <c r="C132" s="379" t="s">
        <v>185</v>
      </c>
      <c r="D132" s="379"/>
      <c r="E132" s="379"/>
      <c r="F132" s="274">
        <v>2652556.2400000002</v>
      </c>
      <c r="G132" s="279">
        <v>1392000</v>
      </c>
    </row>
    <row r="133" spans="2:7" x14ac:dyDescent="0.2">
      <c r="B133" s="251"/>
      <c r="C133" s="379" t="s">
        <v>186</v>
      </c>
      <c r="D133" s="379"/>
      <c r="E133" s="379"/>
      <c r="F133" s="274">
        <v>0</v>
      </c>
      <c r="G133" s="279">
        <v>0</v>
      </c>
    </row>
    <row r="134" spans="2:7" x14ac:dyDescent="0.2">
      <c r="B134" s="251"/>
      <c r="C134" s="379" t="s">
        <v>187</v>
      </c>
      <c r="D134" s="379"/>
      <c r="E134" s="379"/>
      <c r="F134" s="274">
        <v>0</v>
      </c>
      <c r="G134" s="279">
        <v>0</v>
      </c>
    </row>
    <row r="135" spans="2:7" x14ac:dyDescent="0.2">
      <c r="B135" s="377" t="s">
        <v>188</v>
      </c>
      <c r="C135" s="378"/>
      <c r="D135" s="378"/>
      <c r="E135" s="378"/>
      <c r="F135" s="276">
        <v>140570706.57999998</v>
      </c>
      <c r="G135" s="282">
        <v>103107771.69</v>
      </c>
    </row>
    <row r="136" spans="2:7" x14ac:dyDescent="0.2">
      <c r="B136" s="251"/>
      <c r="C136" s="379" t="s">
        <v>189</v>
      </c>
      <c r="D136" s="379"/>
      <c r="E136" s="379"/>
      <c r="F136" s="274">
        <v>140941757.59999999</v>
      </c>
      <c r="G136" s="279">
        <v>103099154.95999999</v>
      </c>
    </row>
    <row r="137" spans="2:7" x14ac:dyDescent="0.2">
      <c r="B137" s="251"/>
      <c r="C137" s="379" t="s">
        <v>190</v>
      </c>
      <c r="D137" s="379"/>
      <c r="E137" s="379"/>
      <c r="F137" s="274">
        <v>0</v>
      </c>
      <c r="G137" s="279">
        <v>0</v>
      </c>
    </row>
    <row r="138" spans="2:7" x14ac:dyDescent="0.2">
      <c r="B138" s="251"/>
      <c r="C138" s="379" t="s">
        <v>191</v>
      </c>
      <c r="D138" s="379"/>
      <c r="E138" s="379"/>
      <c r="F138" s="274">
        <v>0</v>
      </c>
      <c r="G138" s="279">
        <v>0</v>
      </c>
    </row>
    <row r="139" spans="2:7" x14ac:dyDescent="0.2">
      <c r="B139" s="251"/>
      <c r="C139" s="379" t="s">
        <v>192</v>
      </c>
      <c r="D139" s="379"/>
      <c r="E139" s="379"/>
      <c r="F139" s="274">
        <v>0</v>
      </c>
      <c r="G139" s="279">
        <v>0</v>
      </c>
    </row>
    <row r="140" spans="2:7" x14ac:dyDescent="0.2">
      <c r="B140" s="251"/>
      <c r="C140" s="379" t="s">
        <v>193</v>
      </c>
      <c r="D140" s="379"/>
      <c r="E140" s="379"/>
      <c r="F140" s="274">
        <v>0</v>
      </c>
      <c r="G140" s="279">
        <v>0</v>
      </c>
    </row>
    <row r="141" spans="2:7" x14ac:dyDescent="0.2">
      <c r="B141" s="251"/>
      <c r="C141" s="379" t="s">
        <v>194</v>
      </c>
      <c r="D141" s="379"/>
      <c r="E141" s="379"/>
      <c r="F141" s="274">
        <v>-371051.02000000328</v>
      </c>
      <c r="G141" s="279">
        <v>8616.73</v>
      </c>
    </row>
    <row r="142" spans="2:7" x14ac:dyDescent="0.2">
      <c r="B142" s="377" t="s">
        <v>195</v>
      </c>
      <c r="C142" s="378"/>
      <c r="D142" s="378"/>
      <c r="E142" s="378"/>
      <c r="F142" s="276">
        <v>5649095.0099999998</v>
      </c>
      <c r="G142" s="282">
        <v>19018054.559999999</v>
      </c>
    </row>
    <row r="143" spans="2:7" x14ac:dyDescent="0.2">
      <c r="B143" s="251"/>
      <c r="C143" s="379" t="s">
        <v>196</v>
      </c>
      <c r="D143" s="379"/>
      <c r="E143" s="379"/>
      <c r="F143" s="274">
        <v>5649095.0099999998</v>
      </c>
      <c r="G143" s="279">
        <v>19018054.559999999</v>
      </c>
    </row>
    <row r="144" spans="2:7" x14ac:dyDescent="0.2">
      <c r="B144" s="399"/>
      <c r="C144" s="394"/>
      <c r="D144" s="394"/>
      <c r="E144" s="394"/>
      <c r="F144" s="274"/>
      <c r="G144" s="279"/>
    </row>
    <row r="145" spans="2:7" x14ac:dyDescent="0.2">
      <c r="B145" s="373" t="s">
        <v>197</v>
      </c>
      <c r="C145" s="374"/>
      <c r="D145" s="374"/>
      <c r="E145" s="374"/>
      <c r="F145" s="283">
        <v>4439946705.2199993</v>
      </c>
      <c r="G145" s="337">
        <v>4937620761.3299999</v>
      </c>
    </row>
    <row r="146" spans="2:7" x14ac:dyDescent="0.2">
      <c r="B146" s="294"/>
      <c r="C146" s="293"/>
      <c r="D146" s="293"/>
      <c r="E146" s="293"/>
      <c r="F146" s="274"/>
      <c r="G146" s="279"/>
    </row>
    <row r="147" spans="2:7" x14ac:dyDescent="0.2">
      <c r="B147" s="373" t="s">
        <v>198</v>
      </c>
      <c r="C147" s="374"/>
      <c r="D147" s="374"/>
      <c r="E147" s="374"/>
      <c r="F147" s="283">
        <v>1395975515.3199997</v>
      </c>
      <c r="G147" s="337">
        <v>1058821329.8000011</v>
      </c>
    </row>
    <row r="148" spans="2:7" x14ac:dyDescent="0.2">
      <c r="B148" s="252"/>
      <c r="C148" s="253"/>
      <c r="D148" s="253"/>
      <c r="E148" s="253"/>
      <c r="F148" s="253"/>
      <c r="G148" s="254"/>
    </row>
    <row r="149" spans="2:7" x14ac:dyDescent="0.2">
      <c r="B149" s="115" t="s">
        <v>243</v>
      </c>
    </row>
  </sheetData>
  <mergeCells count="127">
    <mergeCell ref="B145:E145"/>
    <mergeCell ref="B147:E147"/>
    <mergeCell ref="C139:E139"/>
    <mergeCell ref="C140:E140"/>
    <mergeCell ref="C141:E141"/>
    <mergeCell ref="B142:E142"/>
    <mergeCell ref="C143:E143"/>
    <mergeCell ref="C134:E134"/>
    <mergeCell ref="B135:E135"/>
    <mergeCell ref="C136:E136"/>
    <mergeCell ref="C137:E137"/>
    <mergeCell ref="C138:E138"/>
    <mergeCell ref="C130:E130"/>
    <mergeCell ref="C131:E131"/>
    <mergeCell ref="C132:E132"/>
    <mergeCell ref="C133:E133"/>
    <mergeCell ref="B125:E125"/>
    <mergeCell ref="C126:E126"/>
    <mergeCell ref="C127:E127"/>
    <mergeCell ref="C128:E128"/>
    <mergeCell ref="B144:E144"/>
    <mergeCell ref="C115:E115"/>
    <mergeCell ref="C116:E116"/>
    <mergeCell ref="C117:E117"/>
    <mergeCell ref="C110:E110"/>
    <mergeCell ref="C111:E111"/>
    <mergeCell ref="C112:E112"/>
    <mergeCell ref="C113:E113"/>
    <mergeCell ref="C114:E114"/>
    <mergeCell ref="B129:E129"/>
    <mergeCell ref="B123:G123"/>
    <mergeCell ref="B122:G122"/>
    <mergeCell ref="B121:G121"/>
    <mergeCell ref="C105:E105"/>
    <mergeCell ref="C106:E106"/>
    <mergeCell ref="C107:E107"/>
    <mergeCell ref="B108:E108"/>
    <mergeCell ref="C109:E109"/>
    <mergeCell ref="C98:E98"/>
    <mergeCell ref="C99:E99"/>
    <mergeCell ref="B101:E101"/>
    <mergeCell ref="B103:E103"/>
    <mergeCell ref="B104:E104"/>
    <mergeCell ref="B82:E82"/>
    <mergeCell ref="C93:E93"/>
    <mergeCell ref="B94:E94"/>
    <mergeCell ref="C95:E95"/>
    <mergeCell ref="C96:E96"/>
    <mergeCell ref="C97:E97"/>
    <mergeCell ref="C88:E88"/>
    <mergeCell ref="C89:E89"/>
    <mergeCell ref="C90:E90"/>
    <mergeCell ref="B91:E91"/>
    <mergeCell ref="C92:E92"/>
    <mergeCell ref="C83:E83"/>
    <mergeCell ref="C84:E84"/>
    <mergeCell ref="C85:E85"/>
    <mergeCell ref="C86:E86"/>
    <mergeCell ref="C87:E87"/>
    <mergeCell ref="C14:E14"/>
    <mergeCell ref="B2:G2"/>
    <mergeCell ref="B3:G3"/>
    <mergeCell ref="B4:G4"/>
    <mergeCell ref="B6:E6"/>
    <mergeCell ref="B7:E7"/>
    <mergeCell ref="C8:E8"/>
    <mergeCell ref="C9:E9"/>
    <mergeCell ref="C10:E10"/>
    <mergeCell ref="C11:E11"/>
    <mergeCell ref="C12:E12"/>
    <mergeCell ref="C13:E13"/>
    <mergeCell ref="B28:E28"/>
    <mergeCell ref="C15:E15"/>
    <mergeCell ref="B16:E16"/>
    <mergeCell ref="C17:E17"/>
    <mergeCell ref="C18:E18"/>
    <mergeCell ref="B19:E19"/>
    <mergeCell ref="C20:E20"/>
    <mergeCell ref="C21:E21"/>
    <mergeCell ref="C22:E22"/>
    <mergeCell ref="C23:E23"/>
    <mergeCell ref="C24:E24"/>
    <mergeCell ref="B26:E26"/>
    <mergeCell ref="C40:E40"/>
    <mergeCell ref="B29:E29"/>
    <mergeCell ref="C30:E30"/>
    <mergeCell ref="C31:E31"/>
    <mergeCell ref="C32:E32"/>
    <mergeCell ref="B33:E33"/>
    <mergeCell ref="C34:E34"/>
    <mergeCell ref="C35:E35"/>
    <mergeCell ref="C36:E36"/>
    <mergeCell ref="C37:E37"/>
    <mergeCell ref="C38:E38"/>
    <mergeCell ref="C39:E39"/>
    <mergeCell ref="C59:E59"/>
    <mergeCell ref="C41:E41"/>
    <mergeCell ref="C42:E42"/>
    <mergeCell ref="B50:E50"/>
    <mergeCell ref="C51:E51"/>
    <mergeCell ref="C52:E52"/>
    <mergeCell ref="C53:E53"/>
    <mergeCell ref="B54:E54"/>
    <mergeCell ref="C55:E55"/>
    <mergeCell ref="C56:E56"/>
    <mergeCell ref="C57:E57"/>
    <mergeCell ref="C58:E58"/>
    <mergeCell ref="B46:G46"/>
    <mergeCell ref="B47:G47"/>
    <mergeCell ref="B48:G48"/>
    <mergeCell ref="B77:G77"/>
    <mergeCell ref="B78:G78"/>
    <mergeCell ref="B79:G79"/>
    <mergeCell ref="B81:E81"/>
    <mergeCell ref="B72:E72"/>
    <mergeCell ref="B60:E60"/>
    <mergeCell ref="C61:E61"/>
    <mergeCell ref="C62:E62"/>
    <mergeCell ref="C63:E63"/>
    <mergeCell ref="C64:E64"/>
    <mergeCell ref="C65:E65"/>
    <mergeCell ref="C66:E66"/>
    <mergeCell ref="B67:E67"/>
    <mergeCell ref="C68:E68"/>
    <mergeCell ref="B69:E69"/>
    <mergeCell ref="B70:E70"/>
    <mergeCell ref="B74:D74"/>
  </mergeCells>
  <pageMargins left="0.7" right="0.7" top="0.75" bottom="0.75" header="0.3" footer="0.3"/>
  <pageSetup scale="80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98"/>
  <sheetViews>
    <sheetView showGridLines="0" zoomScale="80" zoomScaleNormal="80" workbookViewId="0"/>
  </sheetViews>
  <sheetFormatPr baseColWidth="10" defaultColWidth="0" defaultRowHeight="15" zeroHeight="1" x14ac:dyDescent="0.25"/>
  <cols>
    <col min="1" max="1" width="4.140625" style="112" customWidth="1"/>
    <col min="2" max="2" width="3.42578125" style="112" customWidth="1"/>
    <col min="3" max="3" width="11.42578125" style="112" customWidth="1"/>
    <col min="4" max="4" width="76" style="112" customWidth="1"/>
    <col min="5" max="5" width="21.5703125" style="112" customWidth="1"/>
    <col min="6" max="6" width="24.7109375" style="112" customWidth="1"/>
    <col min="7" max="7" width="22.28515625" style="112" customWidth="1"/>
    <col min="8" max="8" width="21" style="112" customWidth="1"/>
    <col min="9" max="9" width="22.85546875" style="112" customWidth="1"/>
    <col min="10" max="10" width="0" style="112" hidden="1" customWidth="1"/>
    <col min="11" max="14" width="11.42578125" style="112" hidden="1" customWidth="1"/>
    <col min="15" max="19" width="0" style="112" hidden="1" customWidth="1"/>
    <col min="20" max="16384" width="11.42578125" style="112" hidden="1"/>
  </cols>
  <sheetData>
    <row r="1" spans="2:9" ht="21.75" customHeight="1" x14ac:dyDescent="0.25"/>
    <row r="2" spans="2:9" ht="18.75" customHeight="1" x14ac:dyDescent="0.25">
      <c r="C2" s="411" t="s">
        <v>38</v>
      </c>
      <c r="D2" s="412"/>
      <c r="E2" s="412"/>
      <c r="F2" s="412"/>
      <c r="G2" s="412"/>
      <c r="H2" s="412"/>
      <c r="I2" s="413"/>
    </row>
    <row r="3" spans="2:9" ht="18.75" customHeight="1" x14ac:dyDescent="0.25">
      <c r="C3" s="414" t="s">
        <v>236</v>
      </c>
      <c r="D3" s="415"/>
      <c r="E3" s="415"/>
      <c r="F3" s="415"/>
      <c r="G3" s="415"/>
      <c r="H3" s="415"/>
      <c r="I3" s="416"/>
    </row>
    <row r="4" spans="2:9" ht="18.75" customHeight="1" x14ac:dyDescent="0.25">
      <c r="B4" s="113"/>
      <c r="C4" s="417" t="s">
        <v>313</v>
      </c>
      <c r="D4" s="418"/>
      <c r="E4" s="418"/>
      <c r="F4" s="418"/>
      <c r="G4" s="418"/>
      <c r="H4" s="418"/>
      <c r="I4" s="419"/>
    </row>
    <row r="5" spans="2:9" ht="63" x14ac:dyDescent="0.25">
      <c r="B5" s="113"/>
      <c r="C5" s="420"/>
      <c r="D5" s="421"/>
      <c r="E5" s="114" t="s">
        <v>80</v>
      </c>
      <c r="F5" s="114" t="s">
        <v>237</v>
      </c>
      <c r="G5" s="114" t="s">
        <v>238</v>
      </c>
      <c r="H5" s="114" t="s">
        <v>239</v>
      </c>
      <c r="I5" s="114" t="s">
        <v>240</v>
      </c>
    </row>
    <row r="6" spans="2:9" ht="15.75" x14ac:dyDescent="0.25">
      <c r="B6" s="113"/>
      <c r="C6" s="224"/>
      <c r="D6" s="225"/>
      <c r="E6" s="226"/>
      <c r="F6" s="227"/>
      <c r="G6" s="228"/>
      <c r="H6" s="229"/>
      <c r="I6" s="230"/>
    </row>
    <row r="7" spans="2:9" ht="15.75" customHeight="1" x14ac:dyDescent="0.25">
      <c r="B7" s="113"/>
      <c r="C7" s="407" t="s">
        <v>296</v>
      </c>
      <c r="D7" s="408"/>
      <c r="E7" s="234">
        <v>0</v>
      </c>
      <c r="F7" s="234">
        <v>0</v>
      </c>
      <c r="G7" s="234">
        <v>0</v>
      </c>
      <c r="H7" s="234">
        <v>0</v>
      </c>
      <c r="I7" s="234">
        <v>0</v>
      </c>
    </row>
    <row r="8" spans="2:9" ht="15.75" customHeight="1" x14ac:dyDescent="0.25">
      <c r="B8" s="113"/>
      <c r="C8" s="403" t="s">
        <v>241</v>
      </c>
      <c r="D8" s="404"/>
      <c r="E8" s="235">
        <v>0</v>
      </c>
      <c r="F8" s="235">
        <v>0</v>
      </c>
      <c r="G8" s="235">
        <v>0</v>
      </c>
      <c r="H8" s="235">
        <v>0</v>
      </c>
      <c r="I8" s="233">
        <v>0</v>
      </c>
    </row>
    <row r="9" spans="2:9" ht="15.75" customHeight="1" x14ac:dyDescent="0.25">
      <c r="B9" s="113"/>
      <c r="C9" s="403" t="s">
        <v>83</v>
      </c>
      <c r="D9" s="404"/>
      <c r="E9" s="235">
        <v>0</v>
      </c>
      <c r="F9" s="235">
        <v>0</v>
      </c>
      <c r="G9" s="235">
        <v>0</v>
      </c>
      <c r="H9" s="235">
        <v>0</v>
      </c>
      <c r="I9" s="233">
        <v>0</v>
      </c>
    </row>
    <row r="10" spans="2:9" ht="15.75" customHeight="1" x14ac:dyDescent="0.25">
      <c r="B10" s="113"/>
      <c r="C10" s="403" t="s">
        <v>233</v>
      </c>
      <c r="D10" s="404"/>
      <c r="E10" s="235">
        <v>0</v>
      </c>
      <c r="F10" s="235">
        <v>0</v>
      </c>
      <c r="G10" s="235">
        <v>0</v>
      </c>
      <c r="H10" s="235">
        <v>0</v>
      </c>
      <c r="I10" s="233">
        <v>0</v>
      </c>
    </row>
    <row r="11" spans="2:9" ht="15.75" x14ac:dyDescent="0.25">
      <c r="B11" s="113"/>
      <c r="C11" s="231"/>
      <c r="D11" s="232"/>
      <c r="E11" s="236"/>
      <c r="F11" s="236"/>
      <c r="G11" s="236"/>
      <c r="H11" s="233"/>
      <c r="I11" s="233"/>
    </row>
    <row r="12" spans="2:9" ht="15.75" x14ac:dyDescent="0.25">
      <c r="B12" s="113"/>
      <c r="C12" s="407" t="s">
        <v>297</v>
      </c>
      <c r="D12" s="408"/>
      <c r="E12" s="234">
        <v>0</v>
      </c>
      <c r="F12" s="234">
        <v>12838174228.380001</v>
      </c>
      <c r="G12" s="234">
        <v>1058821329.8</v>
      </c>
      <c r="H12" s="234">
        <v>0</v>
      </c>
      <c r="I12" s="234">
        <v>13896995558.18</v>
      </c>
    </row>
    <row r="13" spans="2:9" ht="15.75" customHeight="1" x14ac:dyDescent="0.25">
      <c r="B13" s="113"/>
      <c r="C13" s="403" t="s">
        <v>198</v>
      </c>
      <c r="D13" s="404"/>
      <c r="E13" s="236">
        <v>0</v>
      </c>
      <c r="F13" s="236">
        <v>0</v>
      </c>
      <c r="G13" s="236">
        <v>1058821329.8</v>
      </c>
      <c r="H13" s="235">
        <v>0</v>
      </c>
      <c r="I13" s="233">
        <v>1058821329.8</v>
      </c>
    </row>
    <row r="14" spans="2:9" ht="15.75" customHeight="1" x14ac:dyDescent="0.25">
      <c r="B14" s="113"/>
      <c r="C14" s="403" t="s">
        <v>87</v>
      </c>
      <c r="D14" s="404"/>
      <c r="E14" s="236">
        <v>0</v>
      </c>
      <c r="F14" s="236">
        <v>1711013051.27</v>
      </c>
      <c r="G14" s="236">
        <v>0</v>
      </c>
      <c r="H14" s="235">
        <v>0</v>
      </c>
      <c r="I14" s="233">
        <v>1711013051.27</v>
      </c>
    </row>
    <row r="15" spans="2:9" ht="15.75" x14ac:dyDescent="0.25">
      <c r="B15" s="113"/>
      <c r="C15" s="403" t="s">
        <v>242</v>
      </c>
      <c r="D15" s="404"/>
      <c r="E15" s="236">
        <v>0</v>
      </c>
      <c r="F15" s="236">
        <v>2847394168.5999999</v>
      </c>
      <c r="G15" s="236">
        <v>0</v>
      </c>
      <c r="H15" s="235">
        <v>0</v>
      </c>
      <c r="I15" s="233">
        <v>2847394168.5999999</v>
      </c>
    </row>
    <row r="16" spans="2:9" ht="15.75" x14ac:dyDescent="0.25">
      <c r="B16" s="113"/>
      <c r="C16" s="403" t="s">
        <v>89</v>
      </c>
      <c r="D16" s="404"/>
      <c r="E16" s="236">
        <v>0</v>
      </c>
      <c r="F16" s="236">
        <v>0</v>
      </c>
      <c r="G16" s="236">
        <v>0</v>
      </c>
      <c r="H16" s="235">
        <v>0</v>
      </c>
      <c r="I16" s="233">
        <v>0</v>
      </c>
    </row>
    <row r="17" spans="2:9" ht="15.75" x14ac:dyDescent="0.25">
      <c r="B17" s="113"/>
      <c r="C17" s="403" t="s">
        <v>90</v>
      </c>
      <c r="D17" s="404"/>
      <c r="E17" s="236">
        <v>0</v>
      </c>
      <c r="F17" s="236">
        <v>8279767008.5100002</v>
      </c>
      <c r="G17" s="236">
        <v>0</v>
      </c>
      <c r="H17" s="235">
        <v>0</v>
      </c>
      <c r="I17" s="233">
        <v>8279767008.5100002</v>
      </c>
    </row>
    <row r="18" spans="2:9" ht="15.75" x14ac:dyDescent="0.25">
      <c r="B18" s="113"/>
      <c r="C18" s="231"/>
      <c r="D18" s="232"/>
      <c r="E18" s="236"/>
      <c r="F18" s="233"/>
      <c r="G18" s="236"/>
      <c r="H18" s="236"/>
      <c r="I18" s="236"/>
    </row>
    <row r="19" spans="2:9" ht="33.75" customHeight="1" x14ac:dyDescent="0.25">
      <c r="B19" s="113"/>
      <c r="C19" s="409" t="s">
        <v>301</v>
      </c>
      <c r="D19" s="410"/>
      <c r="E19" s="301">
        <v>0</v>
      </c>
      <c r="F19" s="301">
        <v>0</v>
      </c>
      <c r="G19" s="301">
        <v>0</v>
      </c>
      <c r="H19" s="301">
        <v>0</v>
      </c>
      <c r="I19" s="301">
        <v>0</v>
      </c>
    </row>
    <row r="20" spans="2:9" ht="15.75" x14ac:dyDescent="0.25">
      <c r="B20" s="113"/>
      <c r="C20" s="403" t="s">
        <v>298</v>
      </c>
      <c r="D20" s="404"/>
      <c r="E20" s="235">
        <v>0</v>
      </c>
      <c r="F20" s="235">
        <v>0</v>
      </c>
      <c r="G20" s="235">
        <v>0</v>
      </c>
      <c r="H20" s="235">
        <v>0</v>
      </c>
      <c r="I20" s="233">
        <v>0</v>
      </c>
    </row>
    <row r="21" spans="2:9" ht="15.75" x14ac:dyDescent="0.25">
      <c r="B21" s="113"/>
      <c r="C21" s="403" t="s">
        <v>299</v>
      </c>
      <c r="D21" s="404"/>
      <c r="E21" s="235">
        <v>0</v>
      </c>
      <c r="F21" s="235">
        <v>0</v>
      </c>
      <c r="G21" s="235">
        <v>0</v>
      </c>
      <c r="H21" s="235">
        <v>0</v>
      </c>
      <c r="I21" s="233">
        <v>0</v>
      </c>
    </row>
    <row r="22" spans="2:9" ht="15.75" x14ac:dyDescent="0.25">
      <c r="B22" s="113"/>
      <c r="C22" s="297"/>
      <c r="D22" s="232"/>
      <c r="E22" s="236"/>
      <c r="F22" s="233"/>
      <c r="G22" s="236"/>
      <c r="H22" s="236"/>
      <c r="I22" s="236"/>
    </row>
    <row r="23" spans="2:9" ht="15.75" x14ac:dyDescent="0.25">
      <c r="B23" s="113"/>
      <c r="C23" s="405" t="s">
        <v>300</v>
      </c>
      <c r="D23" s="406"/>
      <c r="E23" s="234">
        <v>0</v>
      </c>
      <c r="F23" s="234">
        <v>12838174228.380001</v>
      </c>
      <c r="G23" s="234">
        <v>1058821329.8</v>
      </c>
      <c r="H23" s="234">
        <v>0</v>
      </c>
      <c r="I23" s="234">
        <v>13896995558.18</v>
      </c>
    </row>
    <row r="24" spans="2:9" ht="15.75" x14ac:dyDescent="0.25">
      <c r="B24" s="113"/>
      <c r="C24" s="237"/>
      <c r="D24" s="238"/>
      <c r="E24" s="233"/>
      <c r="F24" s="236"/>
      <c r="G24" s="236"/>
      <c r="H24" s="233"/>
      <c r="I24" s="233"/>
    </row>
    <row r="25" spans="2:9" ht="23.45" customHeight="1" x14ac:dyDescent="0.25">
      <c r="B25" s="113"/>
      <c r="C25" s="407" t="s">
        <v>305</v>
      </c>
      <c r="D25" s="408"/>
      <c r="E25" s="234">
        <v>-702755</v>
      </c>
      <c r="F25" s="234">
        <v>0</v>
      </c>
      <c r="G25" s="234">
        <v>0</v>
      </c>
      <c r="H25" s="234">
        <v>0</v>
      </c>
      <c r="I25" s="234">
        <v>-702755</v>
      </c>
    </row>
    <row r="26" spans="2:9" ht="15.75" customHeight="1" x14ac:dyDescent="0.25">
      <c r="B26" s="113"/>
      <c r="C26" s="403" t="s">
        <v>82</v>
      </c>
      <c r="D26" s="404"/>
      <c r="E26" s="235">
        <v>0</v>
      </c>
      <c r="F26" s="235">
        <v>0</v>
      </c>
      <c r="G26" s="235">
        <v>0</v>
      </c>
      <c r="H26" s="235">
        <v>0</v>
      </c>
      <c r="I26" s="233">
        <v>0</v>
      </c>
    </row>
    <row r="27" spans="2:9" ht="15.75" customHeight="1" x14ac:dyDescent="0.25">
      <c r="B27" s="113"/>
      <c r="C27" s="403" t="s">
        <v>83</v>
      </c>
      <c r="D27" s="404"/>
      <c r="E27" s="235">
        <v>0</v>
      </c>
      <c r="F27" s="235">
        <v>0</v>
      </c>
      <c r="G27" s="235">
        <v>0</v>
      </c>
      <c r="H27" s="235">
        <v>0</v>
      </c>
      <c r="I27" s="233">
        <v>0</v>
      </c>
    </row>
    <row r="28" spans="2:9" ht="15.75" customHeight="1" x14ac:dyDescent="0.25">
      <c r="B28" s="113"/>
      <c r="C28" s="403" t="s">
        <v>233</v>
      </c>
      <c r="D28" s="404"/>
      <c r="E28" s="235">
        <v>-702755</v>
      </c>
      <c r="F28" s="235">
        <v>0</v>
      </c>
      <c r="G28" s="235">
        <v>0</v>
      </c>
      <c r="H28" s="235">
        <v>0</v>
      </c>
      <c r="I28" s="233">
        <v>-702755</v>
      </c>
    </row>
    <row r="29" spans="2:9" ht="15.75" x14ac:dyDescent="0.25">
      <c r="B29" s="113"/>
      <c r="C29" s="231"/>
      <c r="D29" s="232"/>
      <c r="E29" s="233"/>
      <c r="F29" s="236"/>
      <c r="G29" s="236"/>
      <c r="H29" s="233"/>
      <c r="I29" s="233"/>
    </row>
    <row r="30" spans="2:9" ht="15.75" customHeight="1" x14ac:dyDescent="0.25">
      <c r="B30" s="113"/>
      <c r="C30" s="407" t="s">
        <v>304</v>
      </c>
      <c r="D30" s="408"/>
      <c r="E30" s="234">
        <v>0</v>
      </c>
      <c r="F30" s="234">
        <v>979283749.75999975</v>
      </c>
      <c r="G30" s="234">
        <v>4098195754.29</v>
      </c>
      <c r="H30" s="234">
        <v>0</v>
      </c>
      <c r="I30" s="234">
        <v>5077479504.0499992</v>
      </c>
    </row>
    <row r="31" spans="2:9" ht="15.75" customHeight="1" x14ac:dyDescent="0.25">
      <c r="B31" s="113"/>
      <c r="C31" s="403" t="s">
        <v>198</v>
      </c>
      <c r="D31" s="404"/>
      <c r="E31" s="236">
        <v>0</v>
      </c>
      <c r="F31" s="236">
        <v>0</v>
      </c>
      <c r="G31" s="235">
        <v>1395975515.3199997</v>
      </c>
      <c r="H31" s="235">
        <v>0</v>
      </c>
      <c r="I31" s="233">
        <v>1395975515.3199997</v>
      </c>
    </row>
    <row r="32" spans="2:9" ht="15.75" customHeight="1" x14ac:dyDescent="0.25">
      <c r="B32" s="113"/>
      <c r="C32" s="403" t="s">
        <v>87</v>
      </c>
      <c r="D32" s="404"/>
      <c r="E32" s="236">
        <v>0</v>
      </c>
      <c r="F32" s="235">
        <v>979283749.75999975</v>
      </c>
      <c r="G32" s="235">
        <v>-1058821329.8</v>
      </c>
      <c r="H32" s="235">
        <v>0</v>
      </c>
      <c r="I32" s="233">
        <v>-79537580.0400002</v>
      </c>
    </row>
    <row r="33" spans="2:9" ht="15.75" x14ac:dyDescent="0.25">
      <c r="B33" s="113"/>
      <c r="C33" s="403" t="s">
        <v>242</v>
      </c>
      <c r="D33" s="404"/>
      <c r="E33" s="236">
        <v>0</v>
      </c>
      <c r="F33" s="235">
        <v>0</v>
      </c>
      <c r="G33" s="235">
        <v>3754256969.8099999</v>
      </c>
      <c r="H33" s="235">
        <v>0</v>
      </c>
      <c r="I33" s="233">
        <v>3754256969.8099999</v>
      </c>
    </row>
    <row r="34" spans="2:9" ht="15.75" x14ac:dyDescent="0.25">
      <c r="B34" s="113"/>
      <c r="C34" s="403" t="s">
        <v>89</v>
      </c>
      <c r="D34" s="404"/>
      <c r="E34" s="236">
        <v>0</v>
      </c>
      <c r="F34" s="235">
        <v>0</v>
      </c>
      <c r="G34" s="235">
        <v>0</v>
      </c>
      <c r="H34" s="235">
        <v>0</v>
      </c>
      <c r="I34" s="233">
        <v>0</v>
      </c>
    </row>
    <row r="35" spans="2:9" ht="15.75" x14ac:dyDescent="0.25">
      <c r="B35" s="113"/>
      <c r="C35" s="403" t="s">
        <v>90</v>
      </c>
      <c r="D35" s="404"/>
      <c r="E35" s="236">
        <v>0</v>
      </c>
      <c r="F35" s="235">
        <v>0</v>
      </c>
      <c r="G35" s="235">
        <v>6784598.9600000381</v>
      </c>
      <c r="H35" s="235">
        <v>0</v>
      </c>
      <c r="I35" s="233">
        <v>6784598.9600000381</v>
      </c>
    </row>
    <row r="36" spans="2:9" ht="15.75" x14ac:dyDescent="0.25">
      <c r="B36" s="113"/>
      <c r="C36" s="295"/>
      <c r="D36" s="296"/>
      <c r="E36" s="236"/>
      <c r="F36" s="233"/>
      <c r="G36" s="236"/>
      <c r="H36" s="236"/>
      <c r="I36" s="236"/>
    </row>
    <row r="37" spans="2:9" ht="31.5" customHeight="1" x14ac:dyDescent="0.25">
      <c r="B37" s="113"/>
      <c r="C37" s="407" t="s">
        <v>302</v>
      </c>
      <c r="D37" s="408"/>
      <c r="E37" s="301">
        <v>0</v>
      </c>
      <c r="F37" s="301">
        <v>0</v>
      </c>
      <c r="G37" s="301">
        <v>0</v>
      </c>
      <c r="H37" s="301">
        <v>0</v>
      </c>
      <c r="I37" s="234">
        <v>0</v>
      </c>
    </row>
    <row r="38" spans="2:9" ht="15.75" x14ac:dyDescent="0.25">
      <c r="B38" s="113"/>
      <c r="C38" s="403" t="s">
        <v>298</v>
      </c>
      <c r="D38" s="404"/>
      <c r="E38" s="235">
        <v>0</v>
      </c>
      <c r="F38" s="235">
        <v>0</v>
      </c>
      <c r="G38" s="235">
        <v>0</v>
      </c>
      <c r="H38" s="235">
        <v>0</v>
      </c>
      <c r="I38" s="233">
        <v>0</v>
      </c>
    </row>
    <row r="39" spans="2:9" ht="15.75" x14ac:dyDescent="0.25">
      <c r="B39" s="113"/>
      <c r="C39" s="403" t="s">
        <v>299</v>
      </c>
      <c r="D39" s="404"/>
      <c r="E39" s="235">
        <v>0</v>
      </c>
      <c r="F39" s="235">
        <v>0</v>
      </c>
      <c r="G39" s="235">
        <v>0</v>
      </c>
      <c r="H39" s="235">
        <v>0</v>
      </c>
      <c r="I39" s="233">
        <v>0</v>
      </c>
    </row>
    <row r="40" spans="2:9" ht="15.75" x14ac:dyDescent="0.25">
      <c r="B40" s="113"/>
      <c r="C40" s="298"/>
      <c r="D40" s="299"/>
      <c r="E40" s="236"/>
      <c r="F40" s="233"/>
      <c r="G40" s="236"/>
      <c r="H40" s="236"/>
      <c r="I40" s="236"/>
    </row>
    <row r="41" spans="2:9" ht="15.75" x14ac:dyDescent="0.25">
      <c r="B41" s="113"/>
      <c r="C41" s="400" t="s">
        <v>303</v>
      </c>
      <c r="D41" s="401"/>
      <c r="E41" s="239">
        <v>-702755</v>
      </c>
      <c r="F41" s="239">
        <v>13817457978.140001</v>
      </c>
      <c r="G41" s="239">
        <v>5157017084.0900002</v>
      </c>
      <c r="H41" s="239">
        <v>0</v>
      </c>
      <c r="I41" s="239">
        <v>18973772307.230003</v>
      </c>
    </row>
    <row r="42" spans="2:9" x14ac:dyDescent="0.25">
      <c r="C42" s="115" t="s">
        <v>243</v>
      </c>
      <c r="D42" s="115"/>
      <c r="E42" s="115"/>
      <c r="F42" s="115"/>
      <c r="G42" s="115"/>
      <c r="H42" s="115"/>
      <c r="I42" s="115"/>
    </row>
    <row r="43" spans="2:9" x14ac:dyDescent="0.25">
      <c r="C43" s="402"/>
      <c r="D43" s="402"/>
      <c r="E43" s="402"/>
      <c r="F43" s="402"/>
      <c r="G43" s="402"/>
      <c r="H43" s="402"/>
      <c r="I43" s="402"/>
    </row>
    <row r="44" spans="2:9" x14ac:dyDescent="0.25"/>
    <row r="45" spans="2:9" x14ac:dyDescent="0.25"/>
    <row r="46" spans="2:9" x14ac:dyDescent="0.25"/>
    <row r="47" spans="2:9" x14ac:dyDescent="0.25"/>
    <row r="48" spans="2:9" x14ac:dyDescent="0.25"/>
    <row r="49" x14ac:dyDescent="0.25"/>
    <row r="50" x14ac:dyDescent="0.25"/>
    <row r="51" x14ac:dyDescent="0.25"/>
    <row r="52" x14ac:dyDescent="0.25"/>
    <row r="53" x14ac:dyDescent="0.25"/>
    <row r="54" x14ac:dyDescent="0.25"/>
    <row r="55" x14ac:dyDescent="0.25"/>
    <row r="56" x14ac:dyDescent="0.25"/>
    <row r="57" x14ac:dyDescent="0.25"/>
    <row r="58" x14ac:dyDescent="0.25"/>
    <row r="59" x14ac:dyDescent="0.25"/>
    <row r="60" x14ac:dyDescent="0.25"/>
    <row r="61" x14ac:dyDescent="0.25"/>
    <row r="62" x14ac:dyDescent="0.25"/>
    <row r="63" x14ac:dyDescent="0.25"/>
    <row r="64" x14ac:dyDescent="0.25"/>
    <row r="65" x14ac:dyDescent="0.25"/>
    <row r="66" x14ac:dyDescent="0.25"/>
    <row r="67" x14ac:dyDescent="0.25"/>
    <row r="68" x14ac:dyDescent="0.25"/>
    <row r="69" x14ac:dyDescent="0.25"/>
    <row r="70" x14ac:dyDescent="0.25"/>
    <row r="71" x14ac:dyDescent="0.25"/>
    <row r="72" x14ac:dyDescent="0.25"/>
    <row r="73" x14ac:dyDescent="0.25"/>
    <row r="74" x14ac:dyDescent="0.25"/>
    <row r="75" x14ac:dyDescent="0.25"/>
    <row r="76" x14ac:dyDescent="0.25"/>
    <row r="77" x14ac:dyDescent="0.25"/>
    <row r="78" x14ac:dyDescent="0.25"/>
    <row r="79" x14ac:dyDescent="0.25"/>
    <row r="80" x14ac:dyDescent="0.25"/>
    <row r="81" x14ac:dyDescent="0.25"/>
    <row r="82" x14ac:dyDescent="0.25"/>
    <row r="83" x14ac:dyDescent="0.25"/>
    <row r="84" x14ac:dyDescent="0.25"/>
    <row r="85" x14ac:dyDescent="0.25"/>
    <row r="86" x14ac:dyDescent="0.25"/>
    <row r="87" x14ac:dyDescent="0.25"/>
    <row r="88" x14ac:dyDescent="0.25"/>
    <row r="89" x14ac:dyDescent="0.25"/>
    <row r="90" x14ac:dyDescent="0.25"/>
    <row r="91" x14ac:dyDescent="0.25"/>
    <row r="92" x14ac:dyDescent="0.25"/>
    <row r="93" x14ac:dyDescent="0.25"/>
    <row r="94" x14ac:dyDescent="0.25"/>
    <row r="95" x14ac:dyDescent="0.25"/>
    <row r="96" x14ac:dyDescent="0.25"/>
    <row r="97" x14ac:dyDescent="0.25"/>
    <row r="98" x14ac:dyDescent="0.25"/>
  </sheetData>
  <mergeCells count="33">
    <mergeCell ref="C35:D35"/>
    <mergeCell ref="C37:D37"/>
    <mergeCell ref="C38:D38"/>
    <mergeCell ref="C39:D39"/>
    <mergeCell ref="C20:D20"/>
    <mergeCell ref="C21:D21"/>
    <mergeCell ref="C14:D14"/>
    <mergeCell ref="C2:I2"/>
    <mergeCell ref="C3:I3"/>
    <mergeCell ref="C4:I4"/>
    <mergeCell ref="C5:D5"/>
    <mergeCell ref="C7:D7"/>
    <mergeCell ref="C8:D8"/>
    <mergeCell ref="C9:D9"/>
    <mergeCell ref="C10:D10"/>
    <mergeCell ref="C12:D12"/>
    <mergeCell ref="C13:D13"/>
    <mergeCell ref="C41:D41"/>
    <mergeCell ref="C43:I43"/>
    <mergeCell ref="C34:D34"/>
    <mergeCell ref="C15:D15"/>
    <mergeCell ref="C16:D16"/>
    <mergeCell ref="C23:D23"/>
    <mergeCell ref="C25:D25"/>
    <mergeCell ref="C26:D26"/>
    <mergeCell ref="C27:D27"/>
    <mergeCell ref="C28:D28"/>
    <mergeCell ref="C30:D30"/>
    <mergeCell ref="C31:D31"/>
    <mergeCell ref="C32:D32"/>
    <mergeCell ref="C33:D33"/>
    <mergeCell ref="C17:D17"/>
    <mergeCell ref="C19:D19"/>
  </mergeCells>
  <pageMargins left="0.7" right="0.7" top="0.75" bottom="0.75" header="0.3" footer="0.3"/>
  <pageSetup scale="6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D66"/>
  <sheetViews>
    <sheetView showGridLines="0" workbookViewId="0"/>
  </sheetViews>
  <sheetFormatPr baseColWidth="10" defaultColWidth="11.42578125" defaultRowHeight="14.25" customHeight="1" x14ac:dyDescent="0.25"/>
  <cols>
    <col min="1" max="1" width="2.85546875" style="102" customWidth="1"/>
    <col min="2" max="2" width="78.28515625" style="102" customWidth="1"/>
    <col min="3" max="3" width="20.5703125" style="102" customWidth="1"/>
    <col min="4" max="4" width="18.5703125" style="102" bestFit="1" customWidth="1"/>
    <col min="5" max="16384" width="11.42578125" style="102"/>
  </cols>
  <sheetData>
    <row r="1" spans="2:4" s="111" customFormat="1" ht="14.25" customHeight="1" x14ac:dyDescent="0.25">
      <c r="B1" s="269"/>
      <c r="C1" s="271"/>
      <c r="D1" s="270"/>
    </row>
    <row r="2" spans="2:4" s="111" customFormat="1" ht="14.25" customHeight="1" x14ac:dyDescent="0.25">
      <c r="B2" s="355" t="s">
        <v>38</v>
      </c>
      <c r="C2" s="356"/>
      <c r="D2" s="357"/>
    </row>
    <row r="3" spans="2:4" s="111" customFormat="1" ht="14.25" customHeight="1" x14ac:dyDescent="0.25">
      <c r="B3" s="422" t="s">
        <v>229</v>
      </c>
      <c r="C3" s="423"/>
      <c r="D3" s="424"/>
    </row>
    <row r="4" spans="2:4" s="111" customFormat="1" ht="14.25" customHeight="1" x14ac:dyDescent="0.25">
      <c r="B4" s="425" t="s">
        <v>314</v>
      </c>
      <c r="C4" s="426"/>
      <c r="D4" s="427"/>
    </row>
    <row r="5" spans="2:4" s="111" customFormat="1" ht="14.25" customHeight="1" x14ac:dyDescent="0.25">
      <c r="B5" s="103"/>
      <c r="C5" s="104" t="s">
        <v>203</v>
      </c>
      <c r="D5" s="105" t="s">
        <v>208</v>
      </c>
    </row>
    <row r="6" spans="2:4" s="111" customFormat="1" ht="14.25" customHeight="1" x14ac:dyDescent="0.25">
      <c r="B6" s="106" t="s">
        <v>0</v>
      </c>
      <c r="C6" s="107">
        <v>190514999.53000003</v>
      </c>
      <c r="D6" s="108">
        <v>5181271037.5499945</v>
      </c>
    </row>
    <row r="7" spans="2:4" s="111" customFormat="1" ht="14.25" customHeight="1" x14ac:dyDescent="0.25">
      <c r="B7" s="109" t="s">
        <v>41</v>
      </c>
      <c r="C7" s="265">
        <v>49573241.930000007</v>
      </c>
      <c r="D7" s="266">
        <v>99878106.039995462</v>
      </c>
    </row>
    <row r="8" spans="2:4" s="111" customFormat="1" ht="14.25" customHeight="1" x14ac:dyDescent="0.25">
      <c r="B8" s="285" t="s">
        <v>43</v>
      </c>
      <c r="C8" s="255">
        <v>0</v>
      </c>
      <c r="D8" s="256">
        <v>74970677.899996758</v>
      </c>
    </row>
    <row r="9" spans="2:4" s="111" customFormat="1" ht="14.25" customHeight="1" x14ac:dyDescent="0.25">
      <c r="B9" s="285" t="s">
        <v>45</v>
      </c>
      <c r="C9" s="255">
        <v>0</v>
      </c>
      <c r="D9" s="256">
        <v>24907428.139998704</v>
      </c>
    </row>
    <row r="10" spans="2:4" s="111" customFormat="1" ht="14.25" customHeight="1" x14ac:dyDescent="0.25">
      <c r="B10" s="285" t="s">
        <v>47</v>
      </c>
      <c r="C10" s="255">
        <v>49573241.930000007</v>
      </c>
      <c r="D10" s="256">
        <v>0</v>
      </c>
    </row>
    <row r="11" spans="2:4" s="111" customFormat="1" ht="14.25" customHeight="1" x14ac:dyDescent="0.25">
      <c r="B11" s="285" t="s">
        <v>230</v>
      </c>
      <c r="C11" s="255">
        <v>0</v>
      </c>
      <c r="D11" s="242">
        <v>0</v>
      </c>
    </row>
    <row r="12" spans="2:4" s="111" customFormat="1" ht="14.25" customHeight="1" x14ac:dyDescent="0.25">
      <c r="B12" s="285" t="s">
        <v>51</v>
      </c>
      <c r="C12" s="255">
        <v>0</v>
      </c>
      <c r="D12" s="242">
        <v>0</v>
      </c>
    </row>
    <row r="13" spans="2:4" s="111" customFormat="1" ht="14.25" customHeight="1" x14ac:dyDescent="0.25">
      <c r="B13" s="285" t="s">
        <v>53</v>
      </c>
      <c r="C13" s="255">
        <v>0</v>
      </c>
      <c r="D13" s="242">
        <v>0</v>
      </c>
    </row>
    <row r="14" spans="2:4" s="111" customFormat="1" ht="14.25" customHeight="1" x14ac:dyDescent="0.25">
      <c r="B14" s="285" t="s">
        <v>231</v>
      </c>
      <c r="C14" s="255">
        <v>0</v>
      </c>
      <c r="D14" s="242">
        <v>0</v>
      </c>
    </row>
    <row r="15" spans="2:4" ht="14.25" customHeight="1" x14ac:dyDescent="0.25">
      <c r="B15" s="286"/>
      <c r="C15" s="257"/>
      <c r="D15" s="258"/>
    </row>
    <row r="16" spans="2:4" ht="14.25" customHeight="1" x14ac:dyDescent="0.25">
      <c r="B16" s="287" t="s">
        <v>60</v>
      </c>
      <c r="C16" s="110">
        <v>140941757.60000002</v>
      </c>
      <c r="D16" s="259">
        <v>5081392931.5099993</v>
      </c>
    </row>
    <row r="17" spans="2:4" ht="14.25" customHeight="1" x14ac:dyDescent="0.25">
      <c r="B17" s="285" t="s">
        <v>62</v>
      </c>
      <c r="C17" s="255">
        <v>0</v>
      </c>
      <c r="D17" s="242">
        <v>89970891.14000012</v>
      </c>
    </row>
    <row r="18" spans="2:4" ht="14.25" customHeight="1" x14ac:dyDescent="0.25">
      <c r="B18" s="285" t="s">
        <v>64</v>
      </c>
      <c r="C18" s="255">
        <v>0</v>
      </c>
      <c r="D18" s="242">
        <v>0</v>
      </c>
    </row>
    <row r="19" spans="2:4" ht="14.25" customHeight="1" x14ac:dyDescent="0.25">
      <c r="B19" s="285" t="s">
        <v>66</v>
      </c>
      <c r="C19" s="255">
        <v>0</v>
      </c>
      <c r="D19" s="242">
        <v>4617639445.2999992</v>
      </c>
    </row>
    <row r="20" spans="2:4" ht="14.25" customHeight="1" x14ac:dyDescent="0.25">
      <c r="B20" s="285" t="s">
        <v>68</v>
      </c>
      <c r="C20" s="255">
        <v>0</v>
      </c>
      <c r="D20" s="242">
        <v>353282864.32000005</v>
      </c>
    </row>
    <row r="21" spans="2:4" ht="14.25" customHeight="1" x14ac:dyDescent="0.25">
      <c r="B21" s="285" t="s">
        <v>70</v>
      </c>
      <c r="C21" s="255">
        <v>0</v>
      </c>
      <c r="D21" s="242">
        <v>958879.20000000298</v>
      </c>
    </row>
    <row r="22" spans="2:4" ht="14.25" customHeight="1" x14ac:dyDescent="0.25">
      <c r="B22" s="285" t="s">
        <v>72</v>
      </c>
      <c r="C22" s="255">
        <v>140941757.60000002</v>
      </c>
      <c r="D22" s="242">
        <v>0</v>
      </c>
    </row>
    <row r="23" spans="2:4" ht="14.25" customHeight="1" x14ac:dyDescent="0.25">
      <c r="B23" s="285" t="s">
        <v>74</v>
      </c>
      <c r="C23" s="255">
        <v>0</v>
      </c>
      <c r="D23" s="242">
        <v>19540851.550000004</v>
      </c>
    </row>
    <row r="24" spans="2:4" ht="14.25" customHeight="1" x14ac:dyDescent="0.25">
      <c r="B24" s="285" t="s">
        <v>76</v>
      </c>
      <c r="C24" s="255">
        <v>0</v>
      </c>
      <c r="D24" s="242">
        <v>0</v>
      </c>
    </row>
    <row r="25" spans="2:4" ht="14.25" customHeight="1" x14ac:dyDescent="0.25">
      <c r="B25" s="285" t="s">
        <v>77</v>
      </c>
      <c r="C25" s="255">
        <v>0</v>
      </c>
      <c r="D25" s="242">
        <v>0</v>
      </c>
    </row>
    <row r="26" spans="2:4" ht="14.25" customHeight="1" x14ac:dyDescent="0.25">
      <c r="B26" s="286"/>
      <c r="C26" s="257"/>
      <c r="D26" s="258"/>
    </row>
    <row r="27" spans="2:4" ht="14.25" customHeight="1" x14ac:dyDescent="0.25">
      <c r="B27" s="287" t="s">
        <v>10</v>
      </c>
      <c r="C27" s="110">
        <v>6374830.4100000011</v>
      </c>
      <c r="D27" s="259">
        <v>92395541.439999282</v>
      </c>
    </row>
    <row r="28" spans="2:4" ht="14.25" customHeight="1" x14ac:dyDescent="0.25">
      <c r="B28" s="287" t="s">
        <v>42</v>
      </c>
      <c r="C28" s="110">
        <v>6374830.4100000011</v>
      </c>
      <c r="D28" s="259">
        <v>57896929.12999934</v>
      </c>
    </row>
    <row r="29" spans="2:4" ht="14.25" customHeight="1" x14ac:dyDescent="0.25">
      <c r="B29" s="285" t="s">
        <v>44</v>
      </c>
      <c r="C29" s="255">
        <v>0</v>
      </c>
      <c r="D29" s="242">
        <v>57896929.12999934</v>
      </c>
    </row>
    <row r="30" spans="2:4" ht="14.25" customHeight="1" x14ac:dyDescent="0.25">
      <c r="B30" s="285" t="s">
        <v>46</v>
      </c>
      <c r="C30" s="255">
        <v>0</v>
      </c>
      <c r="D30" s="242">
        <v>0</v>
      </c>
    </row>
    <row r="31" spans="2:4" ht="14.25" customHeight="1" x14ac:dyDescent="0.25">
      <c r="B31" s="285" t="s">
        <v>48</v>
      </c>
      <c r="C31" s="255">
        <v>2879669.2800000012</v>
      </c>
      <c r="D31" s="242">
        <v>0</v>
      </c>
    </row>
    <row r="32" spans="2:4" ht="14.25" customHeight="1" x14ac:dyDescent="0.25">
      <c r="B32" s="285" t="s">
        <v>50</v>
      </c>
      <c r="C32" s="255">
        <v>0</v>
      </c>
      <c r="D32" s="242">
        <v>0</v>
      </c>
    </row>
    <row r="33" spans="2:4" ht="14.25" customHeight="1" x14ac:dyDescent="0.25">
      <c r="B33" s="285" t="s">
        <v>52</v>
      </c>
      <c r="C33" s="255">
        <v>0</v>
      </c>
      <c r="D33" s="242">
        <v>0</v>
      </c>
    </row>
    <row r="34" spans="2:4" ht="14.25" customHeight="1" x14ac:dyDescent="0.25">
      <c r="B34" s="285" t="s">
        <v>54</v>
      </c>
      <c r="C34" s="255">
        <v>375819.62000000011</v>
      </c>
      <c r="D34" s="242">
        <v>0</v>
      </c>
    </row>
    <row r="35" spans="2:4" ht="14.25" customHeight="1" x14ac:dyDescent="0.25">
      <c r="B35" s="285" t="s">
        <v>56</v>
      </c>
      <c r="C35" s="255">
        <v>0</v>
      </c>
      <c r="D35" s="242">
        <v>0</v>
      </c>
    </row>
    <row r="36" spans="2:4" ht="14.25" customHeight="1" x14ac:dyDescent="0.25">
      <c r="B36" s="285" t="s">
        <v>57</v>
      </c>
      <c r="C36" s="255">
        <v>3119341.51</v>
      </c>
      <c r="D36" s="242">
        <v>0</v>
      </c>
    </row>
    <row r="37" spans="2:4" ht="14.25" customHeight="1" x14ac:dyDescent="0.25">
      <c r="B37" s="286"/>
      <c r="C37" s="257"/>
      <c r="D37" s="258"/>
    </row>
    <row r="38" spans="2:4" ht="14.25" customHeight="1" x14ac:dyDescent="0.25">
      <c r="B38" s="287" t="s">
        <v>61</v>
      </c>
      <c r="C38" s="110">
        <v>0</v>
      </c>
      <c r="D38" s="259">
        <v>34498612.309999943</v>
      </c>
    </row>
    <row r="39" spans="2:4" ht="14.25" customHeight="1" x14ac:dyDescent="0.25">
      <c r="B39" s="285" t="s">
        <v>63</v>
      </c>
      <c r="C39" s="255">
        <v>0</v>
      </c>
      <c r="D39" s="242">
        <v>0</v>
      </c>
    </row>
    <row r="40" spans="2:4" ht="14.25" customHeight="1" x14ac:dyDescent="0.25">
      <c r="B40" s="285" t="s">
        <v>65</v>
      </c>
      <c r="C40" s="255">
        <v>0</v>
      </c>
      <c r="D40" s="242">
        <v>0</v>
      </c>
    </row>
    <row r="41" spans="2:4" ht="14.25" customHeight="1" x14ac:dyDescent="0.25">
      <c r="B41" s="285" t="s">
        <v>67</v>
      </c>
      <c r="C41" s="255">
        <v>0</v>
      </c>
      <c r="D41" s="242">
        <v>34498612.309999943</v>
      </c>
    </row>
    <row r="42" spans="2:4" ht="14.25" customHeight="1" x14ac:dyDescent="0.25">
      <c r="B42" s="285" t="s">
        <v>69</v>
      </c>
      <c r="C42" s="255">
        <v>0</v>
      </c>
      <c r="D42" s="242">
        <v>0</v>
      </c>
    </row>
    <row r="43" spans="2:4" ht="14.25" customHeight="1" x14ac:dyDescent="0.25">
      <c r="B43" s="285" t="s">
        <v>71</v>
      </c>
      <c r="C43" s="255">
        <v>0</v>
      </c>
      <c r="D43" s="242">
        <v>0</v>
      </c>
    </row>
    <row r="44" spans="2:4" ht="14.25" customHeight="1" x14ac:dyDescent="0.25">
      <c r="B44" s="285" t="s">
        <v>73</v>
      </c>
      <c r="C44" s="255">
        <v>0</v>
      </c>
      <c r="D44" s="242">
        <v>0</v>
      </c>
    </row>
    <row r="45" spans="2:4" ht="14.25" customHeight="1" x14ac:dyDescent="0.25">
      <c r="B45" s="286"/>
      <c r="C45" s="257"/>
      <c r="D45" s="258"/>
    </row>
    <row r="46" spans="2:4" ht="14.25" customHeight="1" x14ac:dyDescent="0.25">
      <c r="B46" s="287" t="s">
        <v>232</v>
      </c>
      <c r="C46" s="110">
        <v>5077479504.0499992</v>
      </c>
      <c r="D46" s="259">
        <v>702755</v>
      </c>
    </row>
    <row r="47" spans="2:4" ht="14.25" customHeight="1" x14ac:dyDescent="0.25">
      <c r="B47" s="288" t="s">
        <v>80</v>
      </c>
      <c r="C47" s="260">
        <v>0</v>
      </c>
      <c r="D47" s="261">
        <v>702755</v>
      </c>
    </row>
    <row r="48" spans="2:4" ht="14.25" customHeight="1" x14ac:dyDescent="0.25">
      <c r="B48" s="285" t="s">
        <v>82</v>
      </c>
      <c r="C48" s="255">
        <v>0</v>
      </c>
      <c r="D48" s="242">
        <v>0</v>
      </c>
    </row>
    <row r="49" spans="2:4" ht="14.25" customHeight="1" x14ac:dyDescent="0.25">
      <c r="B49" s="285" t="s">
        <v>83</v>
      </c>
      <c r="C49" s="255">
        <v>0</v>
      </c>
      <c r="D49" s="242">
        <v>0</v>
      </c>
    </row>
    <row r="50" spans="2:4" ht="14.25" customHeight="1" x14ac:dyDescent="0.25">
      <c r="B50" s="285" t="s">
        <v>233</v>
      </c>
      <c r="C50" s="255">
        <v>0</v>
      </c>
      <c r="D50" s="242">
        <v>702755</v>
      </c>
    </row>
    <row r="51" spans="2:4" ht="14.25" customHeight="1" x14ac:dyDescent="0.25">
      <c r="B51" s="286"/>
      <c r="C51" s="257"/>
      <c r="D51" s="258"/>
    </row>
    <row r="52" spans="2:4" ht="14.25" customHeight="1" x14ac:dyDescent="0.25">
      <c r="B52" s="287" t="s">
        <v>85</v>
      </c>
      <c r="C52" s="110">
        <v>5077479504.0499992</v>
      </c>
      <c r="D52" s="259">
        <v>0</v>
      </c>
    </row>
    <row r="53" spans="2:4" ht="14.25" customHeight="1" x14ac:dyDescent="0.25">
      <c r="B53" s="285" t="s">
        <v>234</v>
      </c>
      <c r="C53" s="255">
        <v>337154185.51999974</v>
      </c>
      <c r="D53" s="242">
        <v>0</v>
      </c>
    </row>
    <row r="54" spans="2:4" ht="14.25" customHeight="1" x14ac:dyDescent="0.25">
      <c r="B54" s="285" t="s">
        <v>87</v>
      </c>
      <c r="C54" s="255">
        <v>979283749.75999975</v>
      </c>
      <c r="D54" s="242">
        <v>0</v>
      </c>
    </row>
    <row r="55" spans="2:4" ht="14.25" customHeight="1" x14ac:dyDescent="0.25">
      <c r="B55" s="285" t="s">
        <v>88</v>
      </c>
      <c r="C55" s="255">
        <v>3754256969.8099999</v>
      </c>
      <c r="D55" s="242">
        <v>0</v>
      </c>
    </row>
    <row r="56" spans="2:4" ht="14.25" customHeight="1" x14ac:dyDescent="0.25">
      <c r="B56" s="285" t="s">
        <v>89</v>
      </c>
      <c r="C56" s="255">
        <v>0</v>
      </c>
      <c r="D56" s="242">
        <v>0</v>
      </c>
    </row>
    <row r="57" spans="2:4" ht="14.25" customHeight="1" x14ac:dyDescent="0.25">
      <c r="B57" s="285" t="s">
        <v>90</v>
      </c>
      <c r="C57" s="255">
        <v>6784598.9600000381</v>
      </c>
      <c r="D57" s="242">
        <v>0</v>
      </c>
    </row>
    <row r="58" spans="2:4" ht="14.25" customHeight="1" x14ac:dyDescent="0.25">
      <c r="B58" s="286"/>
      <c r="C58" s="257"/>
      <c r="D58" s="258"/>
    </row>
    <row r="59" spans="2:4" ht="14.25" customHeight="1" x14ac:dyDescent="0.25">
      <c r="B59" s="287" t="s">
        <v>235</v>
      </c>
      <c r="C59" s="262">
        <v>0</v>
      </c>
      <c r="D59" s="263">
        <v>0</v>
      </c>
    </row>
    <row r="60" spans="2:4" ht="14.25" customHeight="1" x14ac:dyDescent="0.25">
      <c r="B60" s="285" t="s">
        <v>92</v>
      </c>
      <c r="C60" s="255">
        <v>0</v>
      </c>
      <c r="D60" s="242">
        <v>0</v>
      </c>
    </row>
    <row r="61" spans="2:4" ht="14.25" customHeight="1" x14ac:dyDescent="0.25">
      <c r="B61" s="285" t="s">
        <v>93</v>
      </c>
      <c r="C61" s="255">
        <v>0</v>
      </c>
      <c r="D61" s="242">
        <v>0</v>
      </c>
    </row>
    <row r="62" spans="2:4" ht="14.25" customHeight="1" x14ac:dyDescent="0.25">
      <c r="B62" s="289"/>
      <c r="C62" s="267">
        <v>5274369333.9899988</v>
      </c>
      <c r="D62" s="268">
        <v>5274369333.989994</v>
      </c>
    </row>
    <row r="63" spans="2:4" ht="14.25" customHeight="1" x14ac:dyDescent="0.25">
      <c r="B63" s="115" t="s">
        <v>243</v>
      </c>
      <c r="D63" s="306"/>
    </row>
    <row r="66" spans="4:4" ht="14.25" customHeight="1" x14ac:dyDescent="0.25">
      <c r="D66" s="327"/>
    </row>
  </sheetData>
  <mergeCells count="3">
    <mergeCell ref="B2:D2"/>
    <mergeCell ref="B3:D3"/>
    <mergeCell ref="B4:D4"/>
  </mergeCells>
  <pageMargins left="0.7" right="0.7" top="0.75" bottom="0.75" header="0.3" footer="0.3"/>
  <pageSetup scale="77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1"/>
  <sheetViews>
    <sheetView showGridLines="0" workbookViewId="0"/>
  </sheetViews>
  <sheetFormatPr baseColWidth="10" defaultColWidth="11.42578125" defaultRowHeight="15" zeroHeight="1" x14ac:dyDescent="0.25"/>
  <cols>
    <col min="1" max="1" width="2.85546875" style="240" customWidth="1"/>
    <col min="2" max="2" width="3" style="170" customWidth="1"/>
    <col min="3" max="3" width="23" style="170" customWidth="1"/>
    <col min="4" max="4" width="26.42578125" style="170" customWidth="1"/>
    <col min="5" max="9" width="17.5703125" style="170" customWidth="1"/>
    <col min="10" max="10" width="0.85546875" style="170" customWidth="1"/>
    <col min="11" max="15" width="11.42578125" style="170" customWidth="1"/>
    <col min="16" max="16384" width="11.42578125" style="170"/>
  </cols>
  <sheetData>
    <row r="1" spans="1:12" x14ac:dyDescent="0.25">
      <c r="I1" s="210"/>
    </row>
    <row r="2" spans="1:12" x14ac:dyDescent="0.25">
      <c r="B2" s="429" t="s">
        <v>38</v>
      </c>
      <c r="C2" s="430"/>
      <c r="D2" s="430"/>
      <c r="E2" s="430"/>
      <c r="F2" s="430"/>
      <c r="G2" s="430"/>
      <c r="H2" s="430"/>
      <c r="I2" s="430"/>
      <c r="J2" s="431"/>
    </row>
    <row r="3" spans="1:12" ht="15.75" customHeight="1" x14ac:dyDescent="0.25">
      <c r="B3" s="432" t="s">
        <v>277</v>
      </c>
      <c r="C3" s="433"/>
      <c r="D3" s="433"/>
      <c r="E3" s="433"/>
      <c r="F3" s="433"/>
      <c r="G3" s="433"/>
      <c r="H3" s="433"/>
      <c r="I3" s="433"/>
      <c r="J3" s="434"/>
      <c r="K3" s="171"/>
    </row>
    <row r="4" spans="1:12" ht="15.75" customHeight="1" x14ac:dyDescent="0.25">
      <c r="B4" s="435" t="s">
        <v>315</v>
      </c>
      <c r="C4" s="436"/>
      <c r="D4" s="436"/>
      <c r="E4" s="436"/>
      <c r="F4" s="436"/>
      <c r="G4" s="436"/>
      <c r="H4" s="436"/>
      <c r="I4" s="436"/>
      <c r="J4" s="437"/>
      <c r="K4" s="171"/>
    </row>
    <row r="5" spans="1:12" ht="22.5" customHeight="1" x14ac:dyDescent="0.25">
      <c r="B5" s="438" t="s">
        <v>201</v>
      </c>
      <c r="C5" s="439"/>
      <c r="D5" s="440"/>
      <c r="E5" s="203" t="s">
        <v>278</v>
      </c>
      <c r="F5" s="203" t="s">
        <v>279</v>
      </c>
      <c r="G5" s="204" t="s">
        <v>280</v>
      </c>
      <c r="H5" s="204" t="s">
        <v>281</v>
      </c>
      <c r="I5" s="205" t="s">
        <v>282</v>
      </c>
      <c r="J5" s="206"/>
      <c r="K5" s="172"/>
    </row>
    <row r="6" spans="1:12" x14ac:dyDescent="0.25">
      <c r="B6" s="441"/>
      <c r="C6" s="442"/>
      <c r="D6" s="443"/>
      <c r="E6" s="207">
        <v>1</v>
      </c>
      <c r="F6" s="207">
        <v>2</v>
      </c>
      <c r="G6" s="208">
        <v>3</v>
      </c>
      <c r="H6" s="208" t="s">
        <v>283</v>
      </c>
      <c r="I6" s="205" t="s">
        <v>284</v>
      </c>
      <c r="J6" s="206"/>
      <c r="K6" s="172"/>
    </row>
    <row r="7" spans="1:12" ht="8.25" customHeight="1" x14ac:dyDescent="0.25">
      <c r="B7" s="173"/>
      <c r="C7" s="174"/>
      <c r="D7" s="174"/>
      <c r="E7" s="175"/>
      <c r="F7" s="175"/>
      <c r="G7" s="175"/>
      <c r="H7" s="175"/>
      <c r="I7" s="174"/>
      <c r="J7" s="176"/>
      <c r="K7" s="171"/>
    </row>
    <row r="8" spans="1:12" x14ac:dyDescent="0.25">
      <c r="B8" s="444" t="s">
        <v>40</v>
      </c>
      <c r="C8" s="445"/>
      <c r="D8" s="177"/>
      <c r="E8" s="178"/>
      <c r="F8" s="178"/>
      <c r="G8" s="178"/>
      <c r="H8" s="178"/>
      <c r="I8" s="179"/>
      <c r="J8" s="180"/>
      <c r="K8" s="171"/>
    </row>
    <row r="9" spans="1:12" x14ac:dyDescent="0.25">
      <c r="B9" s="181"/>
      <c r="C9" s="177"/>
      <c r="D9" s="182"/>
      <c r="E9" s="178"/>
      <c r="F9" s="178"/>
      <c r="G9" s="178"/>
      <c r="H9" s="178"/>
      <c r="I9" s="179"/>
      <c r="J9" s="180"/>
      <c r="K9" s="171"/>
    </row>
    <row r="10" spans="1:12" x14ac:dyDescent="0.25">
      <c r="B10" s="183"/>
      <c r="C10" s="446" t="s">
        <v>41</v>
      </c>
      <c r="D10" s="446"/>
      <c r="E10" s="184">
        <v>1181980731.5999999</v>
      </c>
      <c r="F10" s="184">
        <v>45642253934.080002</v>
      </c>
      <c r="G10" s="184">
        <v>45591949069.970001</v>
      </c>
      <c r="H10" s="184">
        <v>1232285595.7099953</v>
      </c>
      <c r="I10" s="185">
        <v>50304864.109995455</v>
      </c>
      <c r="J10" s="186"/>
      <c r="K10" s="171"/>
    </row>
    <row r="11" spans="1:12" x14ac:dyDescent="0.25">
      <c r="B11" s="187"/>
      <c r="C11" s="188"/>
      <c r="D11" s="188"/>
      <c r="E11" s="189"/>
      <c r="F11" s="189"/>
      <c r="G11" s="189"/>
      <c r="H11" s="189"/>
      <c r="I11" s="190"/>
      <c r="J11" s="191"/>
      <c r="K11" s="171"/>
      <c r="L11" s="171"/>
    </row>
    <row r="12" spans="1:12" x14ac:dyDescent="0.25">
      <c r="A12" s="241"/>
      <c r="B12" s="187"/>
      <c r="C12" s="428" t="s">
        <v>43</v>
      </c>
      <c r="D12" s="428"/>
      <c r="E12" s="192">
        <v>1074919322.6199999</v>
      </c>
      <c r="F12" s="192">
        <v>31781920958.649998</v>
      </c>
      <c r="G12" s="192">
        <v>31706950280.75</v>
      </c>
      <c r="H12" s="193">
        <v>1149890000.5199966</v>
      </c>
      <c r="I12" s="194">
        <v>74970677.899996758</v>
      </c>
      <c r="J12" s="191"/>
      <c r="K12" s="171"/>
      <c r="L12" s="171"/>
    </row>
    <row r="13" spans="1:12" x14ac:dyDescent="0.25">
      <c r="A13" s="241"/>
      <c r="B13" s="187"/>
      <c r="C13" s="447" t="s">
        <v>45</v>
      </c>
      <c r="D13" s="447"/>
      <c r="E13" s="192">
        <v>20944246.719999999</v>
      </c>
      <c r="F13" s="192">
        <v>13763975146.959999</v>
      </c>
      <c r="G13" s="192">
        <v>13739067718.82</v>
      </c>
      <c r="H13" s="193">
        <v>45851674.859998703</v>
      </c>
      <c r="I13" s="194">
        <v>24907428.139998704</v>
      </c>
      <c r="J13" s="191"/>
      <c r="K13" s="171"/>
      <c r="L13" s="171"/>
    </row>
    <row r="14" spans="1:12" x14ac:dyDescent="0.25">
      <c r="A14" s="241"/>
      <c r="B14" s="187"/>
      <c r="C14" s="428" t="s">
        <v>47</v>
      </c>
      <c r="D14" s="428"/>
      <c r="E14" s="192">
        <v>87668676.930000007</v>
      </c>
      <c r="F14" s="192">
        <v>96357828.469999999</v>
      </c>
      <c r="G14" s="192">
        <v>145931070.40000001</v>
      </c>
      <c r="H14" s="193">
        <v>38095435</v>
      </c>
      <c r="I14" s="194">
        <v>-49573241.930000007</v>
      </c>
      <c r="J14" s="191"/>
      <c r="K14" s="171"/>
      <c r="L14" s="171"/>
    </row>
    <row r="15" spans="1:12" x14ac:dyDescent="0.25">
      <c r="A15" s="241"/>
      <c r="B15" s="187"/>
      <c r="C15" s="428" t="s">
        <v>49</v>
      </c>
      <c r="D15" s="428"/>
      <c r="E15" s="192">
        <v>0</v>
      </c>
      <c r="F15" s="192">
        <v>0</v>
      </c>
      <c r="G15" s="192">
        <v>0</v>
      </c>
      <c r="H15" s="193">
        <v>0</v>
      </c>
      <c r="I15" s="194">
        <v>0</v>
      </c>
      <c r="J15" s="191"/>
      <c r="K15" s="171"/>
      <c r="L15" s="171" t="s">
        <v>285</v>
      </c>
    </row>
    <row r="16" spans="1:12" x14ac:dyDescent="0.25">
      <c r="A16" s="241"/>
      <c r="B16" s="187"/>
      <c r="C16" s="428" t="s">
        <v>51</v>
      </c>
      <c r="D16" s="428"/>
      <c r="E16" s="192">
        <v>0</v>
      </c>
      <c r="F16" s="192">
        <v>0</v>
      </c>
      <c r="G16" s="192">
        <v>0</v>
      </c>
      <c r="H16" s="193">
        <v>0</v>
      </c>
      <c r="I16" s="194">
        <v>0</v>
      </c>
      <c r="J16" s="191"/>
      <c r="K16" s="171"/>
      <c r="L16" s="171"/>
    </row>
    <row r="17" spans="1:12" x14ac:dyDescent="0.25">
      <c r="A17" s="241"/>
      <c r="B17" s="187"/>
      <c r="C17" s="428" t="s">
        <v>53</v>
      </c>
      <c r="D17" s="428"/>
      <c r="E17" s="192">
        <v>-1551514.67</v>
      </c>
      <c r="F17" s="192">
        <v>0</v>
      </c>
      <c r="G17" s="192">
        <v>0</v>
      </c>
      <c r="H17" s="193">
        <v>-1551514.67</v>
      </c>
      <c r="I17" s="194">
        <v>0</v>
      </c>
      <c r="J17" s="191"/>
      <c r="K17" s="171"/>
      <c r="L17" s="171"/>
    </row>
    <row r="18" spans="1:12" x14ac:dyDescent="0.25">
      <c r="A18" s="241"/>
      <c r="B18" s="187"/>
      <c r="C18" s="428" t="s">
        <v>55</v>
      </c>
      <c r="D18" s="428"/>
      <c r="E18" s="192">
        <v>0</v>
      </c>
      <c r="F18" s="192">
        <v>0</v>
      </c>
      <c r="G18" s="192">
        <v>0</v>
      </c>
      <c r="H18" s="193">
        <v>0</v>
      </c>
      <c r="I18" s="194">
        <v>0</v>
      </c>
      <c r="J18" s="191"/>
    </row>
    <row r="19" spans="1:12" x14ac:dyDescent="0.25">
      <c r="B19" s="187"/>
      <c r="C19" s="195"/>
      <c r="D19" s="195"/>
      <c r="E19" s="196"/>
      <c r="F19" s="196"/>
      <c r="G19" s="196"/>
      <c r="H19" s="196"/>
      <c r="I19" s="197"/>
      <c r="J19" s="191"/>
    </row>
    <row r="20" spans="1:12" x14ac:dyDescent="0.25">
      <c r="B20" s="183"/>
      <c r="C20" s="446" t="s">
        <v>60</v>
      </c>
      <c r="D20" s="446"/>
      <c r="E20" s="184">
        <v>15207418288.209997</v>
      </c>
      <c r="F20" s="184">
        <v>11390892540.25</v>
      </c>
      <c r="G20" s="184">
        <v>6450441366.3400002</v>
      </c>
      <c r="H20" s="184">
        <v>20147869462.119999</v>
      </c>
      <c r="I20" s="185">
        <v>4940451173.9099989</v>
      </c>
      <c r="J20" s="186"/>
    </row>
    <row r="21" spans="1:12" x14ac:dyDescent="0.25">
      <c r="B21" s="187"/>
      <c r="C21" s="188"/>
      <c r="D21" s="195"/>
      <c r="E21" s="189"/>
      <c r="F21" s="189"/>
      <c r="G21" s="189"/>
      <c r="H21" s="189"/>
      <c r="I21" s="190"/>
      <c r="J21" s="191"/>
    </row>
    <row r="22" spans="1:12" x14ac:dyDescent="0.25">
      <c r="A22" s="241"/>
      <c r="B22" s="187"/>
      <c r="C22" s="428" t="s">
        <v>62</v>
      </c>
      <c r="D22" s="428"/>
      <c r="E22" s="192">
        <v>133602325.23999999</v>
      </c>
      <c r="F22" s="192">
        <v>6055469278.2200003</v>
      </c>
      <c r="G22" s="192">
        <v>5965498387.0799999</v>
      </c>
      <c r="H22" s="193">
        <v>223573216.38000011</v>
      </c>
      <c r="I22" s="194">
        <v>89970891.14000012</v>
      </c>
      <c r="J22" s="191"/>
    </row>
    <row r="23" spans="1:12" x14ac:dyDescent="0.25">
      <c r="A23" s="241"/>
      <c r="B23" s="187"/>
      <c r="C23" s="428" t="s">
        <v>64</v>
      </c>
      <c r="D23" s="428"/>
      <c r="E23" s="192">
        <v>0</v>
      </c>
      <c r="F23" s="192">
        <v>0</v>
      </c>
      <c r="G23" s="192">
        <v>0</v>
      </c>
      <c r="H23" s="193">
        <v>0</v>
      </c>
      <c r="I23" s="194">
        <v>0</v>
      </c>
      <c r="J23" s="191"/>
    </row>
    <row r="24" spans="1:12" x14ac:dyDescent="0.25">
      <c r="A24" s="241"/>
      <c r="B24" s="187"/>
      <c r="C24" s="428" t="s">
        <v>66</v>
      </c>
      <c r="D24" s="428"/>
      <c r="E24" s="192">
        <v>13335206914.459999</v>
      </c>
      <c r="F24" s="192">
        <v>4850679422.1099997</v>
      </c>
      <c r="G24" s="192">
        <v>233039976.81000003</v>
      </c>
      <c r="H24" s="193">
        <v>17952846359.759998</v>
      </c>
      <c r="I24" s="194">
        <v>4617639445.2999992</v>
      </c>
      <c r="J24" s="191"/>
    </row>
    <row r="25" spans="1:12" x14ac:dyDescent="0.25">
      <c r="A25" s="241"/>
      <c r="B25" s="187"/>
      <c r="C25" s="428" t="s">
        <v>286</v>
      </c>
      <c r="D25" s="428"/>
      <c r="E25" s="192">
        <v>941821010.38</v>
      </c>
      <c r="F25" s="192">
        <v>451445771.61000001</v>
      </c>
      <c r="G25" s="192">
        <v>98162907.290000007</v>
      </c>
      <c r="H25" s="193">
        <v>1295103874.7</v>
      </c>
      <c r="I25" s="194">
        <v>353282864.32000005</v>
      </c>
      <c r="J25" s="191"/>
    </row>
    <row r="26" spans="1:12" x14ac:dyDescent="0.25">
      <c r="A26" s="241"/>
      <c r="B26" s="187"/>
      <c r="C26" s="428" t="s">
        <v>70</v>
      </c>
      <c r="D26" s="428"/>
      <c r="E26" s="192">
        <v>73301334.659999996</v>
      </c>
      <c r="F26" s="192">
        <v>958879.2</v>
      </c>
      <c r="G26" s="192">
        <v>0</v>
      </c>
      <c r="H26" s="193">
        <v>74260213.859999999</v>
      </c>
      <c r="I26" s="194">
        <v>958879.20000000298</v>
      </c>
      <c r="J26" s="191"/>
    </row>
    <row r="27" spans="1:12" x14ac:dyDescent="0.25">
      <c r="A27" s="241"/>
      <c r="B27" s="187"/>
      <c r="C27" s="428" t="s">
        <v>72</v>
      </c>
      <c r="D27" s="428"/>
      <c r="E27" s="192">
        <v>-439349376.60000002</v>
      </c>
      <c r="F27" s="192">
        <v>12798337.560000001</v>
      </c>
      <c r="G27" s="192">
        <v>153740095.16</v>
      </c>
      <c r="H27" s="193">
        <v>-580291134.20000005</v>
      </c>
      <c r="I27" s="194">
        <v>-140941757.60000002</v>
      </c>
      <c r="J27" s="191"/>
    </row>
    <row r="28" spans="1:12" x14ac:dyDescent="0.25">
      <c r="A28" s="241"/>
      <c r="B28" s="187"/>
      <c r="C28" s="428" t="s">
        <v>74</v>
      </c>
      <c r="D28" s="428"/>
      <c r="E28" s="192">
        <v>58936396.07</v>
      </c>
      <c r="F28" s="192">
        <v>19540851.549999997</v>
      </c>
      <c r="G28" s="192">
        <v>0</v>
      </c>
      <c r="H28" s="193">
        <v>78477247.620000005</v>
      </c>
      <c r="I28" s="194">
        <v>19540851.550000004</v>
      </c>
      <c r="J28" s="191"/>
    </row>
    <row r="29" spans="1:12" x14ac:dyDescent="0.25">
      <c r="A29" s="241"/>
      <c r="B29" s="187"/>
      <c r="C29" s="428" t="s">
        <v>76</v>
      </c>
      <c r="D29" s="428"/>
      <c r="E29" s="192">
        <v>0</v>
      </c>
      <c r="F29" s="192">
        <v>0</v>
      </c>
      <c r="G29" s="192">
        <v>0</v>
      </c>
      <c r="H29" s="193">
        <v>0</v>
      </c>
      <c r="I29" s="194">
        <v>0</v>
      </c>
      <c r="J29" s="191"/>
    </row>
    <row r="30" spans="1:12" x14ac:dyDescent="0.25">
      <c r="A30" s="241"/>
      <c r="B30" s="187"/>
      <c r="C30" s="428" t="s">
        <v>77</v>
      </c>
      <c r="D30" s="428"/>
      <c r="E30" s="192">
        <v>1103899684</v>
      </c>
      <c r="F30" s="192">
        <v>0</v>
      </c>
      <c r="G30" s="192">
        <v>0</v>
      </c>
      <c r="H30" s="193">
        <v>1103899684</v>
      </c>
      <c r="I30" s="194">
        <v>0</v>
      </c>
      <c r="J30" s="191"/>
    </row>
    <row r="31" spans="1:12" x14ac:dyDescent="0.25">
      <c r="B31" s="187"/>
      <c r="C31" s="195"/>
      <c r="D31" s="195"/>
      <c r="E31" s="189"/>
      <c r="F31" s="189"/>
      <c r="G31" s="189"/>
      <c r="H31" s="189"/>
      <c r="I31" s="190"/>
      <c r="J31" s="191"/>
    </row>
    <row r="32" spans="1:12" x14ac:dyDescent="0.25">
      <c r="B32" s="198"/>
      <c r="C32" s="445" t="s">
        <v>287</v>
      </c>
      <c r="D32" s="445"/>
      <c r="E32" s="184">
        <v>16389399019.809998</v>
      </c>
      <c r="F32" s="184">
        <v>57033146474.330002</v>
      </c>
      <c r="G32" s="184">
        <v>52042390436.309998</v>
      </c>
      <c r="H32" s="334">
        <v>21380155057.829994</v>
      </c>
      <c r="I32" s="334">
        <v>4990756038.0199947</v>
      </c>
      <c r="J32" s="209">
        <v>0</v>
      </c>
    </row>
    <row r="33" spans="2:10" x14ac:dyDescent="0.25">
      <c r="B33" s="199"/>
      <c r="C33" s="200"/>
      <c r="D33" s="200"/>
      <c r="E33" s="201"/>
      <c r="F33" s="201"/>
      <c r="G33" s="201"/>
      <c r="H33" s="201"/>
      <c r="I33" s="200"/>
      <c r="J33" s="202"/>
    </row>
    <row r="34" spans="2:10" x14ac:dyDescent="0.25">
      <c r="B34" s="115" t="s">
        <v>243</v>
      </c>
    </row>
    <row r="35" spans="2:10" x14ac:dyDescent="0.25"/>
    <row r="36" spans="2:10" x14ac:dyDescent="0.25"/>
    <row r="37" spans="2:10" x14ac:dyDescent="0.25"/>
    <row r="38" spans="2:10" x14ac:dyDescent="0.25"/>
    <row r="39" spans="2:10" x14ac:dyDescent="0.25"/>
    <row r="40" spans="2:10" x14ac:dyDescent="0.25"/>
    <row r="41" spans="2:10" x14ac:dyDescent="0.25"/>
    <row r="42" spans="2:10" x14ac:dyDescent="0.25"/>
    <row r="43" spans="2:10" x14ac:dyDescent="0.25"/>
    <row r="44" spans="2:10" x14ac:dyDescent="0.25"/>
    <row r="45" spans="2:10" x14ac:dyDescent="0.25"/>
    <row r="46" spans="2:10" x14ac:dyDescent="0.25"/>
    <row r="47" spans="2:10" x14ac:dyDescent="0.25"/>
    <row r="48" spans="2:10" x14ac:dyDescent="0.25"/>
    <row r="49" x14ac:dyDescent="0.25"/>
    <row r="50" x14ac:dyDescent="0.25"/>
    <row r="51" x14ac:dyDescent="0.25"/>
  </sheetData>
  <mergeCells count="24">
    <mergeCell ref="C32:D32"/>
    <mergeCell ref="C18:D18"/>
    <mergeCell ref="C20:D20"/>
    <mergeCell ref="C22:D22"/>
    <mergeCell ref="C23:D23"/>
    <mergeCell ref="C24:D24"/>
    <mergeCell ref="C25:D25"/>
    <mergeCell ref="C26:D26"/>
    <mergeCell ref="C27:D27"/>
    <mergeCell ref="C28:D28"/>
    <mergeCell ref="C29:D29"/>
    <mergeCell ref="C30:D30"/>
    <mergeCell ref="C15:D15"/>
    <mergeCell ref="C16:D16"/>
    <mergeCell ref="C17:D17"/>
    <mergeCell ref="B2:J2"/>
    <mergeCell ref="B3:J3"/>
    <mergeCell ref="B4:J4"/>
    <mergeCell ref="B5:D6"/>
    <mergeCell ref="B8:C8"/>
    <mergeCell ref="C10:D10"/>
    <mergeCell ref="C12:D12"/>
    <mergeCell ref="C13:D13"/>
    <mergeCell ref="C14:D14"/>
  </mergeCells>
  <pageMargins left="0.7" right="0.7" top="0.75" bottom="0.75" header="0.3" footer="0.3"/>
  <pageSetup scale="86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V136"/>
  <sheetViews>
    <sheetView showGridLines="0" topLeftCell="A43" zoomScaleNormal="100" workbookViewId="0">
      <selection activeCell="C68" sqref="C68"/>
    </sheetView>
  </sheetViews>
  <sheetFormatPr baseColWidth="10" defaultColWidth="16.42578125" defaultRowHeight="15" x14ac:dyDescent="0.25"/>
  <cols>
    <col min="1" max="2" width="1.5703125" style="83" customWidth="1"/>
    <col min="3" max="4" width="2.42578125" style="83" customWidth="1"/>
    <col min="5" max="5" width="64.28515625" style="100" customWidth="1"/>
    <col min="6" max="6" width="16.85546875" style="83" bestFit="1" customWidth="1"/>
    <col min="7" max="7" width="16.42578125" style="83" customWidth="1"/>
    <col min="8" max="16384" width="16.42578125" style="83"/>
  </cols>
  <sheetData>
    <row r="2" spans="1:7" x14ac:dyDescent="0.25">
      <c r="C2" s="465" t="s">
        <v>38</v>
      </c>
      <c r="D2" s="466"/>
      <c r="E2" s="466"/>
      <c r="F2" s="466"/>
      <c r="G2" s="467"/>
    </row>
    <row r="3" spans="1:7" x14ac:dyDescent="0.25">
      <c r="C3" s="457" t="s">
        <v>200</v>
      </c>
      <c r="D3" s="458"/>
      <c r="E3" s="458"/>
      <c r="F3" s="458"/>
      <c r="G3" s="459"/>
    </row>
    <row r="4" spans="1:7" x14ac:dyDescent="0.25">
      <c r="C4" s="460" t="s">
        <v>316</v>
      </c>
      <c r="D4" s="461"/>
      <c r="E4" s="461"/>
      <c r="F4" s="461"/>
      <c r="G4" s="462"/>
    </row>
    <row r="5" spans="1:7" x14ac:dyDescent="0.25">
      <c r="A5" s="85"/>
      <c r="B5" s="85"/>
      <c r="C5" s="463" t="s">
        <v>201</v>
      </c>
      <c r="D5" s="464"/>
      <c r="E5" s="464"/>
      <c r="F5" s="338">
        <v>2018</v>
      </c>
      <c r="G5" s="86">
        <v>2017</v>
      </c>
    </row>
    <row r="6" spans="1:7" s="85" customFormat="1" ht="6.6" customHeight="1" x14ac:dyDescent="0.25">
      <c r="C6" s="87"/>
      <c r="D6" s="88"/>
      <c r="E6" s="88"/>
      <c r="F6" s="89"/>
      <c r="G6" s="90"/>
    </row>
    <row r="7" spans="1:7" s="85" customFormat="1" ht="15.75" customHeight="1" x14ac:dyDescent="0.25">
      <c r="C7" s="456" t="s">
        <v>202</v>
      </c>
      <c r="D7" s="451"/>
      <c r="E7" s="451"/>
      <c r="F7" s="91"/>
      <c r="G7" s="92"/>
    </row>
    <row r="8" spans="1:7" s="85" customFormat="1" x14ac:dyDescent="0.25">
      <c r="C8" s="93"/>
      <c r="D8" s="451" t="s">
        <v>203</v>
      </c>
      <c r="E8" s="451"/>
      <c r="F8" s="94">
        <v>5895775222.5599995</v>
      </c>
      <c r="G8" s="272">
        <v>6059867673.4400005</v>
      </c>
    </row>
    <row r="9" spans="1:7" s="85" customFormat="1" x14ac:dyDescent="0.25">
      <c r="C9" s="93"/>
      <c r="D9" s="339"/>
      <c r="E9" s="95" t="s">
        <v>147</v>
      </c>
      <c r="F9" s="311">
        <v>1881114634.0299993</v>
      </c>
      <c r="G9" s="312">
        <v>1884227130.75</v>
      </c>
    </row>
    <row r="10" spans="1:7" s="85" customFormat="1" x14ac:dyDescent="0.25">
      <c r="C10" s="93"/>
      <c r="D10" s="339"/>
      <c r="E10" s="95" t="s">
        <v>148</v>
      </c>
      <c r="F10" s="311">
        <v>0</v>
      </c>
      <c r="G10" s="312">
        <v>0</v>
      </c>
    </row>
    <row r="11" spans="1:7" s="85" customFormat="1" x14ac:dyDescent="0.25">
      <c r="C11" s="93"/>
      <c r="D11" s="95"/>
      <c r="E11" s="95" t="s">
        <v>204</v>
      </c>
      <c r="F11" s="311">
        <v>0</v>
      </c>
      <c r="G11" s="312">
        <v>0</v>
      </c>
    </row>
    <row r="12" spans="1:7" s="85" customFormat="1" x14ac:dyDescent="0.25">
      <c r="C12" s="93"/>
      <c r="D12" s="95"/>
      <c r="E12" s="95" t="s">
        <v>150</v>
      </c>
      <c r="F12" s="311">
        <v>282896195.17000002</v>
      </c>
      <c r="G12" s="312">
        <v>265675357.12</v>
      </c>
    </row>
    <row r="13" spans="1:7" s="85" customFormat="1" x14ac:dyDescent="0.25">
      <c r="C13" s="93"/>
      <c r="D13" s="95"/>
      <c r="E13" s="95" t="s">
        <v>205</v>
      </c>
      <c r="F13" s="311">
        <v>164130786.26000002</v>
      </c>
      <c r="G13" s="312">
        <v>178342274.28</v>
      </c>
    </row>
    <row r="14" spans="1:7" s="85" customFormat="1" x14ac:dyDescent="0.25">
      <c r="C14" s="93"/>
      <c r="D14" s="95"/>
      <c r="E14" s="95" t="s">
        <v>152</v>
      </c>
      <c r="F14" s="311">
        <v>320863200.97000003</v>
      </c>
      <c r="G14" s="312">
        <v>292143987.02999997</v>
      </c>
    </row>
    <row r="15" spans="1:7" s="85" customFormat="1" x14ac:dyDescent="0.25">
      <c r="C15" s="93"/>
      <c r="D15" s="95"/>
      <c r="E15" s="95" t="s">
        <v>153</v>
      </c>
      <c r="F15" s="311">
        <v>0</v>
      </c>
      <c r="G15" s="312">
        <v>0</v>
      </c>
    </row>
    <row r="16" spans="1:7" s="85" customFormat="1" ht="24" x14ac:dyDescent="0.25">
      <c r="C16" s="93"/>
      <c r="D16" s="95"/>
      <c r="E16" s="95" t="s">
        <v>154</v>
      </c>
      <c r="F16" s="311">
        <v>0</v>
      </c>
      <c r="G16" s="312">
        <v>0</v>
      </c>
    </row>
    <row r="17" spans="3:7" s="85" customFormat="1" x14ac:dyDescent="0.25">
      <c r="C17" s="93"/>
      <c r="D17" s="95"/>
      <c r="E17" s="95" t="s">
        <v>156</v>
      </c>
      <c r="F17" s="311">
        <v>2770993440.1199999</v>
      </c>
      <c r="G17" s="312">
        <v>2866392607.6100001</v>
      </c>
    </row>
    <row r="18" spans="3:7" s="85" customFormat="1" ht="20.25" customHeight="1" x14ac:dyDescent="0.25">
      <c r="C18" s="93"/>
      <c r="D18" s="95"/>
      <c r="E18" s="95" t="s">
        <v>206</v>
      </c>
      <c r="F18" s="311">
        <v>415135675.76999998</v>
      </c>
      <c r="G18" s="312">
        <v>509147967.30000001</v>
      </c>
    </row>
    <row r="19" spans="3:7" s="85" customFormat="1" x14ac:dyDescent="0.25">
      <c r="C19" s="93"/>
      <c r="D19" s="95"/>
      <c r="E19" s="95" t="s">
        <v>207</v>
      </c>
      <c r="F19" s="311">
        <v>60641290.240000039</v>
      </c>
      <c r="G19" s="312">
        <v>63938349.349999711</v>
      </c>
    </row>
    <row r="20" spans="3:7" s="85" customFormat="1" x14ac:dyDescent="0.25">
      <c r="C20" s="93"/>
      <c r="D20" s="451" t="s">
        <v>208</v>
      </c>
      <c r="E20" s="451"/>
      <c r="F20" s="308">
        <v>4207504296.8699975</v>
      </c>
      <c r="G20" s="309">
        <v>4631992641.0700006</v>
      </c>
    </row>
    <row r="21" spans="3:7" s="85" customFormat="1" x14ac:dyDescent="0.25">
      <c r="C21" s="93"/>
      <c r="D21" s="339"/>
      <c r="E21" s="95" t="s">
        <v>167</v>
      </c>
      <c r="F21" s="311">
        <v>1475407212.3999999</v>
      </c>
      <c r="G21" s="312">
        <v>1718424080.96</v>
      </c>
    </row>
    <row r="22" spans="3:7" s="85" customFormat="1" x14ac:dyDescent="0.25">
      <c r="C22" s="93"/>
      <c r="D22" s="339"/>
      <c r="E22" s="95" t="s">
        <v>168</v>
      </c>
      <c r="F22" s="311">
        <v>622063225.53000009</v>
      </c>
      <c r="G22" s="312">
        <v>678865845.11000001</v>
      </c>
    </row>
    <row r="23" spans="3:7" s="85" customFormat="1" x14ac:dyDescent="0.25">
      <c r="C23" s="93"/>
      <c r="D23" s="339"/>
      <c r="E23" s="95" t="s">
        <v>169</v>
      </c>
      <c r="F23" s="311">
        <v>1336921618.5899999</v>
      </c>
      <c r="G23" s="312">
        <v>1532745266.6099999</v>
      </c>
    </row>
    <row r="24" spans="3:7" s="85" customFormat="1" x14ac:dyDescent="0.25">
      <c r="C24" s="93"/>
      <c r="D24" s="339"/>
      <c r="E24" s="95" t="s">
        <v>170</v>
      </c>
      <c r="F24" s="311">
        <v>0</v>
      </c>
      <c r="G24" s="312">
        <v>0</v>
      </c>
    </row>
    <row r="25" spans="3:7" s="85" customFormat="1" x14ac:dyDescent="0.25">
      <c r="C25" s="93"/>
      <c r="D25" s="339"/>
      <c r="E25" s="95" t="s">
        <v>209</v>
      </c>
      <c r="F25" s="311">
        <v>45019327.770000003</v>
      </c>
      <c r="G25" s="312">
        <v>22199717.960000001</v>
      </c>
    </row>
    <row r="26" spans="3:7" s="85" customFormat="1" x14ac:dyDescent="0.25">
      <c r="C26" s="93"/>
      <c r="D26" s="339"/>
      <c r="E26" s="95" t="s">
        <v>210</v>
      </c>
      <c r="F26" s="311">
        <v>0</v>
      </c>
      <c r="G26" s="312">
        <v>0</v>
      </c>
    </row>
    <row r="27" spans="3:7" s="85" customFormat="1" x14ac:dyDescent="0.25">
      <c r="C27" s="93"/>
      <c r="D27" s="339"/>
      <c r="E27" s="95" t="s">
        <v>173</v>
      </c>
      <c r="F27" s="311">
        <v>101656319.05000001</v>
      </c>
      <c r="G27" s="312">
        <v>63595017.060000002</v>
      </c>
    </row>
    <row r="28" spans="3:7" s="85" customFormat="1" x14ac:dyDescent="0.25">
      <c r="C28" s="93"/>
      <c r="D28" s="339"/>
      <c r="E28" s="95" t="s">
        <v>174</v>
      </c>
      <c r="F28" s="311">
        <v>396501511.07999998</v>
      </c>
      <c r="G28" s="312">
        <v>455600269.56999999</v>
      </c>
    </row>
    <row r="29" spans="3:7" s="85" customFormat="1" x14ac:dyDescent="0.25">
      <c r="C29" s="93"/>
      <c r="D29" s="339"/>
      <c r="E29" s="95" t="s">
        <v>175</v>
      </c>
      <c r="F29" s="311">
        <v>120000000</v>
      </c>
      <c r="G29" s="312">
        <v>120000000</v>
      </c>
    </row>
    <row r="30" spans="3:7" s="85" customFormat="1" x14ac:dyDescent="0.25">
      <c r="C30" s="93"/>
      <c r="D30" s="339"/>
      <c r="E30" s="95" t="s">
        <v>176</v>
      </c>
      <c r="F30" s="311">
        <v>0</v>
      </c>
      <c r="G30" s="312">
        <v>0</v>
      </c>
    </row>
    <row r="31" spans="3:7" s="85" customFormat="1" x14ac:dyDescent="0.25">
      <c r="C31" s="93"/>
      <c r="D31" s="339"/>
      <c r="E31" s="95" t="s">
        <v>177</v>
      </c>
      <c r="F31" s="311">
        <v>0</v>
      </c>
      <c r="G31" s="312">
        <v>0</v>
      </c>
    </row>
    <row r="32" spans="3:7" s="85" customFormat="1" x14ac:dyDescent="0.25">
      <c r="C32" s="93"/>
      <c r="D32" s="339"/>
      <c r="E32" s="95" t="s">
        <v>178</v>
      </c>
      <c r="F32" s="311">
        <v>0</v>
      </c>
      <c r="G32" s="312">
        <v>0</v>
      </c>
    </row>
    <row r="33" spans="3:7" s="85" customFormat="1" x14ac:dyDescent="0.25">
      <c r="C33" s="93"/>
      <c r="D33" s="339"/>
      <c r="E33" s="95" t="s">
        <v>211</v>
      </c>
      <c r="F33" s="311">
        <v>0</v>
      </c>
      <c r="G33" s="312">
        <v>0</v>
      </c>
    </row>
    <row r="34" spans="3:7" s="85" customFormat="1" x14ac:dyDescent="0.25">
      <c r="C34" s="93"/>
      <c r="D34" s="339"/>
      <c r="E34" s="95" t="s">
        <v>82</v>
      </c>
      <c r="F34" s="311">
        <v>0</v>
      </c>
      <c r="G34" s="312">
        <v>0</v>
      </c>
    </row>
    <row r="35" spans="3:7" s="85" customFormat="1" ht="14.25" customHeight="1" x14ac:dyDescent="0.25">
      <c r="C35" s="93"/>
      <c r="D35" s="339"/>
      <c r="E35" s="95" t="s">
        <v>181</v>
      </c>
      <c r="F35" s="311">
        <v>27501776.199999996</v>
      </c>
      <c r="G35" s="312">
        <v>25392987.68</v>
      </c>
    </row>
    <row r="36" spans="3:7" s="85" customFormat="1" ht="14.25" customHeight="1" x14ac:dyDescent="0.25">
      <c r="C36" s="93"/>
      <c r="D36" s="339"/>
      <c r="E36" s="95" t="s">
        <v>212</v>
      </c>
      <c r="F36" s="311">
        <v>82433306.249998033</v>
      </c>
      <c r="G36" s="312">
        <v>15169456.120000049</v>
      </c>
    </row>
    <row r="37" spans="3:7" s="85" customFormat="1" x14ac:dyDescent="0.25">
      <c r="C37" s="452" t="s">
        <v>213</v>
      </c>
      <c r="D37" s="453"/>
      <c r="E37" s="453"/>
      <c r="F37" s="310">
        <v>1688270925.690002</v>
      </c>
      <c r="G37" s="316">
        <v>1427875032.3699999</v>
      </c>
    </row>
    <row r="38" spans="3:7" s="85" customFormat="1" ht="13.35" customHeight="1" x14ac:dyDescent="0.25">
      <c r="C38" s="97"/>
      <c r="D38" s="98"/>
      <c r="E38" s="98"/>
      <c r="F38" s="311"/>
      <c r="G38" s="312"/>
    </row>
    <row r="39" spans="3:7" s="243" customFormat="1" ht="13.35" customHeight="1" x14ac:dyDescent="0.25">
      <c r="C39" s="456" t="s">
        <v>214</v>
      </c>
      <c r="D39" s="451"/>
      <c r="E39" s="451"/>
      <c r="F39" s="311"/>
      <c r="G39" s="312"/>
    </row>
    <row r="40" spans="3:7" s="85" customFormat="1" ht="13.35" customHeight="1" x14ac:dyDescent="0.25">
      <c r="C40" s="93"/>
      <c r="D40" s="451" t="s">
        <v>203</v>
      </c>
      <c r="E40" s="451"/>
      <c r="F40" s="308">
        <v>0</v>
      </c>
      <c r="G40" s="313">
        <v>3129984.94</v>
      </c>
    </row>
    <row r="41" spans="3:7" s="85" customFormat="1" x14ac:dyDescent="0.25">
      <c r="C41" s="93"/>
      <c r="D41" s="95"/>
      <c r="E41" s="95" t="s">
        <v>66</v>
      </c>
      <c r="F41" s="311">
        <v>0</v>
      </c>
      <c r="G41" s="312">
        <v>3129984.94</v>
      </c>
    </row>
    <row r="42" spans="3:7" s="85" customFormat="1" x14ac:dyDescent="0.25">
      <c r="C42" s="93"/>
      <c r="D42" s="95"/>
      <c r="E42" s="95" t="s">
        <v>68</v>
      </c>
      <c r="F42" s="311">
        <v>0</v>
      </c>
      <c r="G42" s="312"/>
    </row>
    <row r="43" spans="3:7" s="85" customFormat="1" x14ac:dyDescent="0.25">
      <c r="C43" s="93"/>
      <c r="D43" s="95"/>
      <c r="E43" s="95" t="s">
        <v>215</v>
      </c>
      <c r="F43" s="311">
        <v>0</v>
      </c>
      <c r="G43" s="312">
        <v>0</v>
      </c>
    </row>
    <row r="44" spans="3:7" s="85" customFormat="1" x14ac:dyDescent="0.25">
      <c r="C44" s="93"/>
      <c r="D44" s="451" t="s">
        <v>208</v>
      </c>
      <c r="E44" s="451"/>
      <c r="F44" s="308">
        <v>1413025391.7499995</v>
      </c>
      <c r="G44" s="313">
        <v>1064755550.24</v>
      </c>
    </row>
    <row r="45" spans="3:7" s="85" customFormat="1" x14ac:dyDescent="0.25">
      <c r="C45" s="93"/>
      <c r="D45" s="95"/>
      <c r="E45" s="95" t="s">
        <v>66</v>
      </c>
      <c r="F45" s="311">
        <v>949392893.34999943</v>
      </c>
      <c r="G45" s="312">
        <v>545544404.86000001</v>
      </c>
    </row>
    <row r="46" spans="3:7" s="85" customFormat="1" x14ac:dyDescent="0.25">
      <c r="C46" s="93"/>
      <c r="D46" s="339"/>
      <c r="E46" s="95" t="s">
        <v>68</v>
      </c>
      <c r="F46" s="311">
        <v>353161876.51000005</v>
      </c>
      <c r="G46" s="312">
        <v>450106569.33999997</v>
      </c>
    </row>
    <row r="47" spans="3:7" s="85" customFormat="1" x14ac:dyDescent="0.25">
      <c r="C47" s="93"/>
      <c r="D47" s="95"/>
      <c r="E47" s="95" t="s">
        <v>216</v>
      </c>
      <c r="F47" s="311">
        <v>110470621.89000013</v>
      </c>
      <c r="G47" s="312">
        <v>69104576.039999992</v>
      </c>
    </row>
    <row r="48" spans="3:7" s="85" customFormat="1" x14ac:dyDescent="0.25">
      <c r="C48" s="452" t="s">
        <v>217</v>
      </c>
      <c r="D48" s="453"/>
      <c r="E48" s="453"/>
      <c r="F48" s="317">
        <v>-1413025391.7499995</v>
      </c>
      <c r="G48" s="318">
        <v>-1061625565.3</v>
      </c>
    </row>
    <row r="49" spans="3:7" s="85" customFormat="1" x14ac:dyDescent="0.25">
      <c r="C49" s="97"/>
      <c r="D49" s="98"/>
      <c r="E49" s="98"/>
      <c r="F49" s="311"/>
      <c r="G49" s="312"/>
    </row>
    <row r="50" spans="3:7" s="85" customFormat="1" x14ac:dyDescent="0.25">
      <c r="C50" s="456" t="s">
        <v>218</v>
      </c>
      <c r="D50" s="451"/>
      <c r="E50" s="451"/>
      <c r="F50" s="311"/>
      <c r="G50" s="312"/>
    </row>
    <row r="51" spans="3:7" s="85" customFormat="1" x14ac:dyDescent="0.25">
      <c r="C51" s="93"/>
      <c r="D51" s="451" t="s">
        <v>203</v>
      </c>
      <c r="E51" s="451"/>
      <c r="F51" s="308">
        <v>35600000</v>
      </c>
      <c r="G51" s="313">
        <v>262431391.24000001</v>
      </c>
    </row>
    <row r="52" spans="3:7" s="85" customFormat="1" x14ac:dyDescent="0.25">
      <c r="C52" s="93"/>
      <c r="D52" s="95"/>
      <c r="E52" s="95" t="s">
        <v>219</v>
      </c>
      <c r="F52" s="311">
        <v>0</v>
      </c>
      <c r="G52" s="312">
        <v>0</v>
      </c>
    </row>
    <row r="53" spans="3:7" s="85" customFormat="1" x14ac:dyDescent="0.25">
      <c r="C53" s="93"/>
      <c r="D53" s="339"/>
      <c r="E53" s="95" t="s">
        <v>220</v>
      </c>
      <c r="F53" s="311">
        <v>35600000</v>
      </c>
      <c r="G53" s="312">
        <v>262431391.24000001</v>
      </c>
    </row>
    <row r="54" spans="3:7" s="85" customFormat="1" x14ac:dyDescent="0.25">
      <c r="C54" s="93"/>
      <c r="D54" s="339"/>
      <c r="E54" s="95" t="s">
        <v>221</v>
      </c>
      <c r="F54" s="311">
        <v>0</v>
      </c>
      <c r="G54" s="312">
        <v>0</v>
      </c>
    </row>
    <row r="55" spans="3:7" s="85" customFormat="1" x14ac:dyDescent="0.25">
      <c r="C55" s="93"/>
      <c r="D55" s="339"/>
      <c r="E55" s="95" t="s">
        <v>222</v>
      </c>
      <c r="F55" s="311">
        <v>0</v>
      </c>
      <c r="G55" s="312">
        <v>0</v>
      </c>
    </row>
    <row r="56" spans="3:7" s="85" customFormat="1" x14ac:dyDescent="0.25">
      <c r="C56" s="93"/>
      <c r="D56" s="451" t="s">
        <v>208</v>
      </c>
      <c r="E56" s="451"/>
      <c r="F56" s="308">
        <v>235874856.03999999</v>
      </c>
      <c r="G56" s="313">
        <v>226109631.87</v>
      </c>
    </row>
    <row r="57" spans="3:7" s="85" customFormat="1" x14ac:dyDescent="0.25">
      <c r="C57" s="93"/>
      <c r="D57" s="95"/>
      <c r="E57" s="95" t="s">
        <v>223</v>
      </c>
      <c r="F57" s="311"/>
      <c r="G57" s="312"/>
    </row>
    <row r="58" spans="3:7" s="85" customFormat="1" x14ac:dyDescent="0.25">
      <c r="C58" s="93"/>
      <c r="D58" s="339"/>
      <c r="E58" s="95" t="s">
        <v>220</v>
      </c>
      <c r="F58" s="311">
        <v>67218943.030000001</v>
      </c>
      <c r="G58" s="312">
        <v>27437881.739999998</v>
      </c>
    </row>
    <row r="59" spans="3:7" s="85" customFormat="1" x14ac:dyDescent="0.25">
      <c r="C59" s="93"/>
      <c r="D59" s="339"/>
      <c r="E59" s="95" t="s">
        <v>221</v>
      </c>
      <c r="F59" s="311"/>
      <c r="G59" s="312"/>
    </row>
    <row r="60" spans="3:7" s="85" customFormat="1" x14ac:dyDescent="0.25">
      <c r="C60" s="93"/>
      <c r="D60" s="339"/>
      <c r="E60" s="95" t="s">
        <v>224</v>
      </c>
      <c r="F60" s="311">
        <v>168655913.00999999</v>
      </c>
      <c r="G60" s="312">
        <v>198671750.13</v>
      </c>
    </row>
    <row r="61" spans="3:7" s="85" customFormat="1" x14ac:dyDescent="0.25">
      <c r="C61" s="452" t="s">
        <v>225</v>
      </c>
      <c r="D61" s="453"/>
      <c r="E61" s="453"/>
      <c r="F61" s="314">
        <v>-200274856.03999999</v>
      </c>
      <c r="G61" s="315">
        <v>36321759.370000005</v>
      </c>
    </row>
    <row r="62" spans="3:7" s="85" customFormat="1" x14ac:dyDescent="0.25">
      <c r="C62" s="97"/>
      <c r="D62" s="98"/>
      <c r="E62" s="98"/>
      <c r="F62" s="311"/>
      <c r="G62" s="312"/>
    </row>
    <row r="63" spans="3:7" s="85" customFormat="1" x14ac:dyDescent="0.25">
      <c r="C63" s="454" t="s">
        <v>226</v>
      </c>
      <c r="D63" s="455"/>
      <c r="E63" s="455"/>
      <c r="F63" s="310">
        <v>74970677.90000245</v>
      </c>
      <c r="G63" s="316">
        <v>402571226.43999994</v>
      </c>
    </row>
    <row r="64" spans="3:7" s="85" customFormat="1" x14ac:dyDescent="0.25">
      <c r="C64" s="97"/>
      <c r="D64" s="98"/>
      <c r="E64" s="98"/>
      <c r="F64" s="311"/>
      <c r="G64" s="312"/>
    </row>
    <row r="65" spans="1:7" s="85" customFormat="1" x14ac:dyDescent="0.25">
      <c r="C65" s="452" t="s">
        <v>227</v>
      </c>
      <c r="D65" s="453"/>
      <c r="E65" s="453"/>
      <c r="F65" s="308">
        <v>1074919322.6199999</v>
      </c>
      <c r="G65" s="313">
        <v>672348096.17999995</v>
      </c>
    </row>
    <row r="66" spans="1:7" s="85" customFormat="1" x14ac:dyDescent="0.25">
      <c r="C66" s="454" t="s">
        <v>228</v>
      </c>
      <c r="D66" s="455"/>
      <c r="E66" s="455"/>
      <c r="F66" s="308">
        <v>1149890000.5199966</v>
      </c>
      <c r="G66" s="313">
        <v>1074919322.6199999</v>
      </c>
    </row>
    <row r="67" spans="1:7" s="85" customFormat="1" ht="13.35" customHeight="1" x14ac:dyDescent="0.25">
      <c r="C67" s="448"/>
      <c r="D67" s="449"/>
      <c r="E67" s="449"/>
      <c r="F67" s="449"/>
      <c r="G67" s="450"/>
    </row>
    <row r="68" spans="1:7" x14ac:dyDescent="0.25">
      <c r="C68" s="340" t="s">
        <v>243</v>
      </c>
    </row>
    <row r="70" spans="1:7" x14ac:dyDescent="0.25">
      <c r="C70" s="465" t="s">
        <v>38</v>
      </c>
      <c r="D70" s="466"/>
      <c r="E70" s="466"/>
      <c r="F70" s="466"/>
      <c r="G70" s="467"/>
    </row>
    <row r="71" spans="1:7" x14ac:dyDescent="0.25">
      <c r="C71" s="457" t="s">
        <v>200</v>
      </c>
      <c r="D71" s="458"/>
      <c r="E71" s="458"/>
      <c r="F71" s="458"/>
      <c r="G71" s="459"/>
    </row>
    <row r="72" spans="1:7" x14ac:dyDescent="0.25">
      <c r="C72" s="460" t="s">
        <v>317</v>
      </c>
      <c r="D72" s="461"/>
      <c r="E72" s="461"/>
      <c r="F72" s="461"/>
      <c r="G72" s="462"/>
    </row>
    <row r="73" spans="1:7" x14ac:dyDescent="0.25">
      <c r="A73" s="85"/>
      <c r="B73" s="85"/>
      <c r="C73" s="463" t="s">
        <v>201</v>
      </c>
      <c r="D73" s="464"/>
      <c r="E73" s="464"/>
      <c r="F73" s="338">
        <v>2018</v>
      </c>
      <c r="G73" s="86">
        <v>2017</v>
      </c>
    </row>
    <row r="74" spans="1:7" x14ac:dyDescent="0.25">
      <c r="A74" s="85"/>
      <c r="B74" s="85"/>
      <c r="C74" s="87"/>
      <c r="D74" s="88"/>
      <c r="E74" s="88"/>
      <c r="F74" s="89"/>
      <c r="G74" s="90"/>
    </row>
    <row r="75" spans="1:7" x14ac:dyDescent="0.25">
      <c r="A75" s="85"/>
      <c r="B75" s="85"/>
      <c r="C75" s="456" t="s">
        <v>202</v>
      </c>
      <c r="D75" s="451"/>
      <c r="E75" s="451"/>
      <c r="F75" s="91"/>
      <c r="G75" s="92"/>
    </row>
    <row r="76" spans="1:7" x14ac:dyDescent="0.25">
      <c r="A76" s="85"/>
      <c r="B76" s="85"/>
      <c r="C76" s="93"/>
      <c r="D76" s="451" t="s">
        <v>203</v>
      </c>
      <c r="E76" s="451"/>
      <c r="F76" s="94">
        <v>5895775222.5599995</v>
      </c>
      <c r="G76" s="121">
        <v>5556532748.1099997</v>
      </c>
    </row>
    <row r="77" spans="1:7" x14ac:dyDescent="0.25">
      <c r="A77" s="85"/>
      <c r="B77" s="85"/>
      <c r="C77" s="93"/>
      <c r="D77" s="339"/>
      <c r="E77" s="95" t="s">
        <v>147</v>
      </c>
      <c r="F77" s="91">
        <v>1881114634.0299993</v>
      </c>
      <c r="G77" s="92">
        <v>1744233691.8199999</v>
      </c>
    </row>
    <row r="78" spans="1:7" x14ac:dyDescent="0.25">
      <c r="A78" s="85"/>
      <c r="B78" s="85"/>
      <c r="C78" s="93"/>
      <c r="D78" s="339"/>
      <c r="E78" s="95" t="s">
        <v>148</v>
      </c>
      <c r="F78" s="91">
        <v>0</v>
      </c>
      <c r="G78" s="92">
        <v>0</v>
      </c>
    </row>
    <row r="79" spans="1:7" x14ac:dyDescent="0.25">
      <c r="A79" s="85"/>
      <c r="B79" s="85"/>
      <c r="C79" s="93"/>
      <c r="D79" s="95"/>
      <c r="E79" s="95" t="s">
        <v>204</v>
      </c>
      <c r="F79" s="91">
        <v>0</v>
      </c>
      <c r="G79" s="92">
        <v>0</v>
      </c>
    </row>
    <row r="80" spans="1:7" x14ac:dyDescent="0.25">
      <c r="A80" s="85"/>
      <c r="B80" s="85"/>
      <c r="C80" s="93"/>
      <c r="D80" s="95"/>
      <c r="E80" s="95" t="s">
        <v>150</v>
      </c>
      <c r="F80" s="91">
        <v>282896195.17000002</v>
      </c>
      <c r="G80" s="92">
        <v>252078819.81</v>
      </c>
    </row>
    <row r="81" spans="1:7" x14ac:dyDescent="0.25">
      <c r="A81" s="85"/>
      <c r="B81" s="85"/>
      <c r="C81" s="93"/>
      <c r="D81" s="95"/>
      <c r="E81" s="95" t="s">
        <v>205</v>
      </c>
      <c r="F81" s="91">
        <v>164130786.26000002</v>
      </c>
      <c r="G81" s="92">
        <v>163488435.03</v>
      </c>
    </row>
    <row r="82" spans="1:7" x14ac:dyDescent="0.25">
      <c r="A82" s="85"/>
      <c r="B82" s="85"/>
      <c r="C82" s="93"/>
      <c r="D82" s="95"/>
      <c r="E82" s="95" t="s">
        <v>152</v>
      </c>
      <c r="F82" s="91">
        <v>320863200.97000003</v>
      </c>
      <c r="G82" s="92">
        <v>266482653.22999999</v>
      </c>
    </row>
    <row r="83" spans="1:7" x14ac:dyDescent="0.25">
      <c r="A83" s="85"/>
      <c r="B83" s="85"/>
      <c r="C83" s="93"/>
      <c r="D83" s="95"/>
      <c r="E83" s="95" t="s">
        <v>153</v>
      </c>
      <c r="F83" s="91">
        <v>0</v>
      </c>
      <c r="G83" s="92">
        <v>0</v>
      </c>
    </row>
    <row r="84" spans="1:7" ht="24" x14ac:dyDescent="0.25">
      <c r="A84" s="85"/>
      <c r="B84" s="85"/>
      <c r="C84" s="93"/>
      <c r="D84" s="95"/>
      <c r="E84" s="95" t="s">
        <v>154</v>
      </c>
      <c r="F84" s="91">
        <v>0</v>
      </c>
      <c r="G84" s="92">
        <v>0</v>
      </c>
    </row>
    <row r="85" spans="1:7" x14ac:dyDescent="0.25">
      <c r="A85" s="85"/>
      <c r="B85" s="85"/>
      <c r="C85" s="93"/>
      <c r="D85" s="95"/>
      <c r="E85" s="95" t="s">
        <v>156</v>
      </c>
      <c r="F85" s="91">
        <v>2770993440.1199999</v>
      </c>
      <c r="G85" s="92">
        <v>2638471285.4499998</v>
      </c>
    </row>
    <row r="86" spans="1:7" x14ac:dyDescent="0.25">
      <c r="A86" s="85"/>
      <c r="B86" s="85"/>
      <c r="C86" s="93"/>
      <c r="D86" s="95"/>
      <c r="E86" s="95" t="s">
        <v>206</v>
      </c>
      <c r="F86" s="91">
        <v>415135675.76999998</v>
      </c>
      <c r="G86" s="92">
        <v>443647336.32999998</v>
      </c>
    </row>
    <row r="87" spans="1:7" x14ac:dyDescent="0.25">
      <c r="A87" s="85"/>
      <c r="B87" s="85"/>
      <c r="C87" s="93"/>
      <c r="D87" s="95"/>
      <c r="E87" s="95" t="s">
        <v>207</v>
      </c>
      <c r="F87" s="91">
        <v>60641290.240000039</v>
      </c>
      <c r="G87" s="92">
        <v>48130526.439999998</v>
      </c>
    </row>
    <row r="88" spans="1:7" x14ac:dyDescent="0.25">
      <c r="A88" s="85"/>
      <c r="B88" s="85"/>
      <c r="C88" s="93"/>
      <c r="D88" s="451" t="s">
        <v>208</v>
      </c>
      <c r="E88" s="451"/>
      <c r="F88" s="94">
        <v>4207504296.8699975</v>
      </c>
      <c r="G88" s="121">
        <v>3961374646.1700006</v>
      </c>
    </row>
    <row r="89" spans="1:7" x14ac:dyDescent="0.25">
      <c r="A89" s="85"/>
      <c r="B89" s="85"/>
      <c r="C89" s="93"/>
      <c r="D89" s="339"/>
      <c r="E89" s="95" t="s">
        <v>167</v>
      </c>
      <c r="F89" s="91">
        <v>1475407212.3999999</v>
      </c>
      <c r="G89" s="92">
        <v>1453915466.27</v>
      </c>
    </row>
    <row r="90" spans="1:7" x14ac:dyDescent="0.25">
      <c r="A90" s="85"/>
      <c r="B90" s="85"/>
      <c r="C90" s="93"/>
      <c r="D90" s="339"/>
      <c r="E90" s="95" t="s">
        <v>168</v>
      </c>
      <c r="F90" s="91">
        <v>622063225.53000009</v>
      </c>
      <c r="G90" s="92">
        <v>565616822.07000005</v>
      </c>
    </row>
    <row r="91" spans="1:7" x14ac:dyDescent="0.25">
      <c r="A91" s="85"/>
      <c r="B91" s="85"/>
      <c r="C91" s="93"/>
      <c r="D91" s="339"/>
      <c r="E91" s="95" t="s">
        <v>169</v>
      </c>
      <c r="F91" s="91">
        <v>1336921618.5899999</v>
      </c>
      <c r="G91" s="92">
        <v>1306818824.77</v>
      </c>
    </row>
    <row r="92" spans="1:7" x14ac:dyDescent="0.25">
      <c r="A92" s="85"/>
      <c r="B92" s="85"/>
      <c r="C92" s="93"/>
      <c r="D92" s="339"/>
      <c r="E92" s="95" t="s">
        <v>170</v>
      </c>
      <c r="F92" s="91">
        <v>0</v>
      </c>
      <c r="G92" s="92">
        <v>0</v>
      </c>
    </row>
    <row r="93" spans="1:7" x14ac:dyDescent="0.25">
      <c r="A93" s="85"/>
      <c r="B93" s="85"/>
      <c r="C93" s="93"/>
      <c r="D93" s="339"/>
      <c r="E93" s="95" t="s">
        <v>209</v>
      </c>
      <c r="F93" s="91">
        <v>45019327.770000003</v>
      </c>
      <c r="G93" s="92">
        <v>20470551.260000002</v>
      </c>
    </row>
    <row r="94" spans="1:7" x14ac:dyDescent="0.25">
      <c r="A94" s="85"/>
      <c r="B94" s="85"/>
      <c r="C94" s="93"/>
      <c r="D94" s="339"/>
      <c r="E94" s="95" t="s">
        <v>210</v>
      </c>
      <c r="F94" s="91">
        <v>0</v>
      </c>
      <c r="G94" s="92">
        <v>0</v>
      </c>
    </row>
    <row r="95" spans="1:7" x14ac:dyDescent="0.25">
      <c r="A95" s="85"/>
      <c r="B95" s="85"/>
      <c r="C95" s="93"/>
      <c r="D95" s="339"/>
      <c r="E95" s="95" t="s">
        <v>173</v>
      </c>
      <c r="F95" s="91">
        <v>101656319.05000001</v>
      </c>
      <c r="G95" s="92">
        <v>51076840.579999998</v>
      </c>
    </row>
    <row r="96" spans="1:7" x14ac:dyDescent="0.25">
      <c r="A96" s="85"/>
      <c r="B96" s="85"/>
      <c r="C96" s="93"/>
      <c r="D96" s="339"/>
      <c r="E96" s="95" t="s">
        <v>174</v>
      </c>
      <c r="F96" s="91">
        <v>396501511.07999998</v>
      </c>
      <c r="G96" s="92">
        <v>391362693.73000002</v>
      </c>
    </row>
    <row r="97" spans="1:7" x14ac:dyDescent="0.25">
      <c r="A97" s="85"/>
      <c r="B97" s="85"/>
      <c r="C97" s="93"/>
      <c r="D97" s="339"/>
      <c r="E97" s="95" t="s">
        <v>175</v>
      </c>
      <c r="F97" s="91">
        <v>120000000</v>
      </c>
      <c r="G97" s="92">
        <v>120000000</v>
      </c>
    </row>
    <row r="98" spans="1:7" x14ac:dyDescent="0.25">
      <c r="A98" s="85"/>
      <c r="B98" s="85"/>
      <c r="C98" s="93"/>
      <c r="D98" s="339"/>
      <c r="E98" s="95" t="s">
        <v>176</v>
      </c>
      <c r="F98" s="91">
        <v>0</v>
      </c>
      <c r="G98" s="92">
        <v>0</v>
      </c>
    </row>
    <row r="99" spans="1:7" x14ac:dyDescent="0.25">
      <c r="A99" s="85"/>
      <c r="B99" s="85"/>
      <c r="C99" s="93"/>
      <c r="D99" s="339"/>
      <c r="E99" s="95" t="s">
        <v>177</v>
      </c>
      <c r="F99" s="91">
        <v>0</v>
      </c>
      <c r="G99" s="92">
        <v>0</v>
      </c>
    </row>
    <row r="100" spans="1:7" x14ac:dyDescent="0.25">
      <c r="A100" s="85"/>
      <c r="B100" s="85"/>
      <c r="C100" s="93"/>
      <c r="D100" s="339"/>
      <c r="E100" s="95" t="s">
        <v>178</v>
      </c>
      <c r="F100" s="91">
        <v>0</v>
      </c>
      <c r="G100" s="92">
        <v>0</v>
      </c>
    </row>
    <row r="101" spans="1:7" x14ac:dyDescent="0.25">
      <c r="A101" s="85"/>
      <c r="B101" s="85"/>
      <c r="C101" s="93"/>
      <c r="D101" s="339"/>
      <c r="E101" s="95" t="s">
        <v>211</v>
      </c>
      <c r="F101" s="91">
        <v>0</v>
      </c>
      <c r="G101" s="92">
        <v>0</v>
      </c>
    </row>
    <row r="102" spans="1:7" x14ac:dyDescent="0.25">
      <c r="A102" s="85"/>
      <c r="B102" s="85"/>
      <c r="C102" s="93"/>
      <c r="D102" s="339"/>
      <c r="E102" s="95" t="s">
        <v>82</v>
      </c>
      <c r="F102" s="91">
        <v>0</v>
      </c>
      <c r="G102" s="92">
        <v>0</v>
      </c>
    </row>
    <row r="103" spans="1:7" x14ac:dyDescent="0.25">
      <c r="A103" s="85"/>
      <c r="B103" s="85"/>
      <c r="C103" s="93"/>
      <c r="D103" s="339"/>
      <c r="E103" s="95" t="s">
        <v>181</v>
      </c>
      <c r="F103" s="91">
        <v>27501776.199999996</v>
      </c>
      <c r="G103" s="92">
        <v>17525535.920000002</v>
      </c>
    </row>
    <row r="104" spans="1:7" x14ac:dyDescent="0.25">
      <c r="A104" s="85"/>
      <c r="B104" s="85"/>
      <c r="C104" s="93"/>
      <c r="D104" s="339"/>
      <c r="E104" s="95" t="s">
        <v>212</v>
      </c>
      <c r="F104" s="91">
        <v>82433306.249998033</v>
      </c>
      <c r="G104" s="92">
        <v>34587911.57</v>
      </c>
    </row>
    <row r="105" spans="1:7" x14ac:dyDescent="0.25">
      <c r="A105" s="85"/>
      <c r="B105" s="85"/>
      <c r="C105" s="452" t="s">
        <v>213</v>
      </c>
      <c r="D105" s="453"/>
      <c r="E105" s="453"/>
      <c r="F105" s="96">
        <v>1688270925.690002</v>
      </c>
      <c r="G105" s="273">
        <v>1595158101.9399991</v>
      </c>
    </row>
    <row r="106" spans="1:7" x14ac:dyDescent="0.25">
      <c r="A106" s="85"/>
      <c r="B106" s="85"/>
      <c r="C106" s="97"/>
      <c r="D106" s="98"/>
      <c r="E106" s="98"/>
      <c r="F106" s="91"/>
      <c r="G106" s="92"/>
    </row>
    <row r="107" spans="1:7" x14ac:dyDescent="0.25">
      <c r="A107" s="85"/>
      <c r="B107" s="85"/>
      <c r="C107" s="456" t="s">
        <v>214</v>
      </c>
      <c r="D107" s="451"/>
      <c r="E107" s="451"/>
      <c r="F107" s="91"/>
      <c r="G107" s="92"/>
    </row>
    <row r="108" spans="1:7" x14ac:dyDescent="0.25">
      <c r="A108" s="85"/>
      <c r="B108" s="85"/>
      <c r="C108" s="93"/>
      <c r="D108" s="451" t="s">
        <v>203</v>
      </c>
      <c r="E108" s="451"/>
      <c r="F108" s="94">
        <v>0</v>
      </c>
      <c r="G108" s="121">
        <v>0</v>
      </c>
    </row>
    <row r="109" spans="1:7" x14ac:dyDescent="0.25">
      <c r="A109" s="85"/>
      <c r="B109" s="85"/>
      <c r="C109" s="93"/>
      <c r="D109" s="95"/>
      <c r="E109" s="95" t="s">
        <v>66</v>
      </c>
      <c r="F109" s="91">
        <v>0</v>
      </c>
      <c r="G109" s="92">
        <v>0</v>
      </c>
    </row>
    <row r="110" spans="1:7" x14ac:dyDescent="0.25">
      <c r="A110" s="85"/>
      <c r="B110" s="85"/>
      <c r="C110" s="93"/>
      <c r="D110" s="95"/>
      <c r="E110" s="95" t="s">
        <v>68</v>
      </c>
      <c r="F110" s="91">
        <v>0</v>
      </c>
      <c r="G110" s="92">
        <v>0</v>
      </c>
    </row>
    <row r="111" spans="1:7" x14ac:dyDescent="0.25">
      <c r="A111" s="85"/>
      <c r="B111" s="85"/>
      <c r="C111" s="93"/>
      <c r="D111" s="95"/>
      <c r="E111" s="95" t="s">
        <v>215</v>
      </c>
      <c r="F111" s="91">
        <v>0</v>
      </c>
      <c r="G111" s="92">
        <v>0</v>
      </c>
    </row>
    <row r="112" spans="1:7" x14ac:dyDescent="0.25">
      <c r="A112" s="85"/>
      <c r="B112" s="85"/>
      <c r="C112" s="93"/>
      <c r="D112" s="451" t="s">
        <v>208</v>
      </c>
      <c r="E112" s="451"/>
      <c r="F112" s="94">
        <v>1413025391.7499995</v>
      </c>
      <c r="G112" s="121">
        <v>789709248.29000008</v>
      </c>
    </row>
    <row r="113" spans="1:7" x14ac:dyDescent="0.25">
      <c r="A113" s="85"/>
      <c r="B113" s="85"/>
      <c r="C113" s="93"/>
      <c r="D113" s="95"/>
      <c r="E113" s="95" t="s">
        <v>66</v>
      </c>
      <c r="F113" s="91">
        <v>949392893.34999943</v>
      </c>
      <c r="G113" s="92">
        <v>281528571.92000002</v>
      </c>
    </row>
    <row r="114" spans="1:7" x14ac:dyDescent="0.25">
      <c r="A114" s="85"/>
      <c r="B114" s="85"/>
      <c r="C114" s="93"/>
      <c r="D114" s="339"/>
      <c r="E114" s="95" t="s">
        <v>68</v>
      </c>
      <c r="F114" s="91">
        <v>353161876.51000005</v>
      </c>
      <c r="G114" s="92">
        <v>302941436.79000002</v>
      </c>
    </row>
    <row r="115" spans="1:7" x14ac:dyDescent="0.25">
      <c r="A115" s="85"/>
      <c r="B115" s="85"/>
      <c r="C115" s="93"/>
      <c r="D115" s="95"/>
      <c r="E115" s="95" t="s">
        <v>216</v>
      </c>
      <c r="F115" s="91">
        <v>110470621.89000013</v>
      </c>
      <c r="G115" s="92">
        <v>205239239.58000001</v>
      </c>
    </row>
    <row r="116" spans="1:7" x14ac:dyDescent="0.25">
      <c r="A116" s="85"/>
      <c r="B116" s="85"/>
      <c r="C116" s="452" t="s">
        <v>217</v>
      </c>
      <c r="D116" s="453"/>
      <c r="E116" s="453"/>
      <c r="F116" s="99">
        <v>-1413025391.7499995</v>
      </c>
      <c r="G116" s="122">
        <v>-789709248.29000008</v>
      </c>
    </row>
    <row r="117" spans="1:7" x14ac:dyDescent="0.25">
      <c r="A117" s="85"/>
      <c r="B117" s="85"/>
      <c r="C117" s="97"/>
      <c r="D117" s="98"/>
      <c r="E117" s="98"/>
      <c r="F117" s="91"/>
      <c r="G117" s="92"/>
    </row>
    <row r="118" spans="1:7" x14ac:dyDescent="0.25">
      <c r="A118" s="85"/>
      <c r="B118" s="85"/>
      <c r="C118" s="456" t="s">
        <v>218</v>
      </c>
      <c r="D118" s="451"/>
      <c r="E118" s="451"/>
      <c r="F118" s="91"/>
      <c r="G118" s="92"/>
    </row>
    <row r="119" spans="1:7" x14ac:dyDescent="0.25">
      <c r="A119" s="85"/>
      <c r="B119" s="85"/>
      <c r="C119" s="93"/>
      <c r="D119" s="451" t="s">
        <v>203</v>
      </c>
      <c r="E119" s="451"/>
      <c r="F119" s="94">
        <v>35600000</v>
      </c>
      <c r="G119" s="121">
        <v>188960220.02000001</v>
      </c>
    </row>
    <row r="120" spans="1:7" x14ac:dyDescent="0.25">
      <c r="A120" s="85"/>
      <c r="B120" s="85"/>
      <c r="C120" s="93"/>
      <c r="D120" s="95"/>
      <c r="E120" s="95" t="s">
        <v>219</v>
      </c>
      <c r="F120" s="91">
        <v>0</v>
      </c>
      <c r="G120" s="92">
        <v>0</v>
      </c>
    </row>
    <row r="121" spans="1:7" x14ac:dyDescent="0.25">
      <c r="A121" s="85"/>
      <c r="B121" s="85"/>
      <c r="C121" s="93"/>
      <c r="D121" s="339"/>
      <c r="E121" s="95" t="s">
        <v>220</v>
      </c>
      <c r="F121" s="91">
        <v>35600000</v>
      </c>
      <c r="G121" s="92">
        <v>188960220.02000001</v>
      </c>
    </row>
    <row r="122" spans="1:7" x14ac:dyDescent="0.25">
      <c r="A122" s="85"/>
      <c r="B122" s="85"/>
      <c r="C122" s="93"/>
      <c r="D122" s="339"/>
      <c r="E122" s="95" t="s">
        <v>221</v>
      </c>
      <c r="F122" s="91">
        <v>0</v>
      </c>
      <c r="G122" s="92">
        <v>0</v>
      </c>
    </row>
    <row r="123" spans="1:7" x14ac:dyDescent="0.25">
      <c r="A123" s="85"/>
      <c r="B123" s="85"/>
      <c r="C123" s="93"/>
      <c r="D123" s="339"/>
      <c r="E123" s="95" t="s">
        <v>222</v>
      </c>
      <c r="F123" s="91">
        <v>0</v>
      </c>
      <c r="G123" s="92">
        <v>0</v>
      </c>
    </row>
    <row r="124" spans="1:7" x14ac:dyDescent="0.25">
      <c r="A124" s="85"/>
      <c r="B124" s="85"/>
      <c r="C124" s="93"/>
      <c r="D124" s="451" t="s">
        <v>208</v>
      </c>
      <c r="E124" s="451"/>
      <c r="F124" s="94">
        <v>235874856.03999999</v>
      </c>
      <c r="G124" s="121">
        <v>209875500.19</v>
      </c>
    </row>
    <row r="125" spans="1:7" x14ac:dyDescent="0.25">
      <c r="A125" s="85"/>
      <c r="B125" s="85"/>
      <c r="C125" s="93"/>
      <c r="D125" s="95"/>
      <c r="E125" s="95" t="s">
        <v>223</v>
      </c>
      <c r="F125" s="91"/>
      <c r="G125" s="92"/>
    </row>
    <row r="126" spans="1:7" x14ac:dyDescent="0.25">
      <c r="A126" s="85"/>
      <c r="B126" s="85"/>
      <c r="C126" s="93"/>
      <c r="D126" s="339"/>
      <c r="E126" s="95" t="s">
        <v>220</v>
      </c>
      <c r="F126" s="91">
        <v>67218943.030000001</v>
      </c>
      <c r="G126" s="92">
        <v>26034554.710000001</v>
      </c>
    </row>
    <row r="127" spans="1:7" x14ac:dyDescent="0.25">
      <c r="A127" s="85"/>
      <c r="B127" s="85"/>
      <c r="C127" s="93"/>
      <c r="D127" s="339"/>
      <c r="E127" s="95" t="s">
        <v>221</v>
      </c>
      <c r="F127" s="91"/>
      <c r="G127" s="92"/>
    </row>
    <row r="128" spans="1:7" x14ac:dyDescent="0.25">
      <c r="A128" s="85"/>
      <c r="B128" s="85"/>
      <c r="C128" s="93"/>
      <c r="D128" s="339"/>
      <c r="E128" s="95" t="s">
        <v>224</v>
      </c>
      <c r="F128" s="91">
        <v>168655913.00999999</v>
      </c>
      <c r="G128" s="92">
        <v>183840945.47999999</v>
      </c>
    </row>
    <row r="129" spans="1:22" x14ac:dyDescent="0.25">
      <c r="A129" s="85"/>
      <c r="B129" s="85"/>
      <c r="C129" s="452" t="s">
        <v>225</v>
      </c>
      <c r="D129" s="453"/>
      <c r="E129" s="453"/>
      <c r="F129" s="99">
        <v>-200274856.03999999</v>
      </c>
      <c r="G129" s="122">
        <v>-20915280.169999987</v>
      </c>
    </row>
    <row r="130" spans="1:22" x14ac:dyDescent="0.25">
      <c r="A130" s="85"/>
      <c r="B130" s="85"/>
      <c r="C130" s="97"/>
      <c r="D130" s="98"/>
      <c r="E130" s="98"/>
      <c r="F130" s="91"/>
      <c r="G130" s="92"/>
    </row>
    <row r="131" spans="1:22" s="84" customFormat="1" x14ac:dyDescent="0.25">
      <c r="A131" s="85"/>
      <c r="B131" s="85"/>
      <c r="C131" s="454" t="s">
        <v>226</v>
      </c>
      <c r="D131" s="455"/>
      <c r="E131" s="455"/>
      <c r="F131" s="96">
        <v>74970677.90000245</v>
      </c>
      <c r="G131" s="273">
        <v>784533573.47999907</v>
      </c>
      <c r="H131" s="83"/>
      <c r="I131" s="83"/>
      <c r="J131" s="83"/>
      <c r="K131" s="83"/>
      <c r="L131" s="83"/>
      <c r="M131" s="83"/>
      <c r="N131" s="83"/>
      <c r="O131" s="83"/>
      <c r="P131" s="83"/>
      <c r="Q131" s="83"/>
      <c r="R131" s="83"/>
      <c r="S131" s="83"/>
      <c r="T131" s="83"/>
      <c r="U131" s="83"/>
      <c r="V131" s="83"/>
    </row>
    <row r="132" spans="1:22" s="84" customFormat="1" x14ac:dyDescent="0.25">
      <c r="A132" s="85"/>
      <c r="B132" s="85"/>
      <c r="C132" s="97"/>
      <c r="D132" s="98"/>
      <c r="E132" s="98"/>
      <c r="F132" s="91"/>
      <c r="G132" s="92"/>
      <c r="H132" s="83"/>
      <c r="I132" s="83"/>
      <c r="J132" s="83"/>
      <c r="K132" s="83"/>
      <c r="L132" s="83"/>
      <c r="M132" s="83"/>
      <c r="N132" s="83"/>
      <c r="O132" s="83"/>
      <c r="P132" s="83"/>
      <c r="Q132" s="83"/>
      <c r="R132" s="83"/>
      <c r="S132" s="83"/>
      <c r="T132" s="83"/>
      <c r="U132" s="83"/>
      <c r="V132" s="83"/>
    </row>
    <row r="133" spans="1:22" s="84" customFormat="1" x14ac:dyDescent="0.25">
      <c r="A133" s="85"/>
      <c r="B133" s="85"/>
      <c r="C133" s="452" t="s">
        <v>227</v>
      </c>
      <c r="D133" s="453"/>
      <c r="E133" s="453"/>
      <c r="F133" s="94">
        <v>1074919322.6199999</v>
      </c>
      <c r="G133" s="121">
        <v>672348096.17999995</v>
      </c>
      <c r="H133" s="83"/>
      <c r="I133" s="83"/>
      <c r="J133" s="83"/>
      <c r="K133" s="83"/>
      <c r="L133" s="83"/>
      <c r="M133" s="83"/>
      <c r="N133" s="83"/>
      <c r="O133" s="83"/>
      <c r="P133" s="83"/>
      <c r="Q133" s="83"/>
      <c r="R133" s="83"/>
      <c r="S133" s="83"/>
      <c r="T133" s="83"/>
      <c r="U133" s="83"/>
      <c r="V133" s="83"/>
    </row>
    <row r="134" spans="1:22" s="84" customFormat="1" x14ac:dyDescent="0.25">
      <c r="A134" s="85"/>
      <c r="B134" s="85"/>
      <c r="C134" s="454" t="s">
        <v>228</v>
      </c>
      <c r="D134" s="455"/>
      <c r="E134" s="455"/>
      <c r="F134" s="94">
        <v>1149890000.5199966</v>
      </c>
      <c r="G134" s="121">
        <v>1456881669.6600001</v>
      </c>
      <c r="H134" s="83"/>
      <c r="I134" s="83"/>
      <c r="J134" s="83"/>
      <c r="K134" s="83"/>
      <c r="L134" s="83"/>
      <c r="M134" s="83"/>
      <c r="N134" s="83"/>
      <c r="O134" s="83"/>
      <c r="P134" s="83"/>
      <c r="Q134" s="83"/>
      <c r="R134" s="83"/>
      <c r="S134" s="83"/>
      <c r="T134" s="83"/>
      <c r="U134" s="83"/>
      <c r="V134" s="83"/>
    </row>
    <row r="135" spans="1:22" s="84" customFormat="1" x14ac:dyDescent="0.25">
      <c r="A135" s="85"/>
      <c r="B135" s="85"/>
      <c r="C135" s="448"/>
      <c r="D135" s="449"/>
      <c r="E135" s="449"/>
      <c r="F135" s="449"/>
      <c r="G135" s="450"/>
      <c r="H135" s="83"/>
      <c r="I135" s="83"/>
      <c r="J135" s="83"/>
      <c r="K135" s="83"/>
      <c r="L135" s="83"/>
      <c r="M135" s="83"/>
      <c r="N135" s="83"/>
      <c r="O135" s="83"/>
      <c r="P135" s="83"/>
      <c r="Q135" s="83"/>
      <c r="R135" s="83"/>
      <c r="S135" s="83"/>
      <c r="T135" s="83"/>
      <c r="U135" s="83"/>
      <c r="V135" s="83"/>
    </row>
    <row r="136" spans="1:22" x14ac:dyDescent="0.25">
      <c r="C136" s="340" t="s">
        <v>243</v>
      </c>
    </row>
  </sheetData>
  <mergeCells count="40">
    <mergeCell ref="D8:E8"/>
    <mergeCell ref="C2:G2"/>
    <mergeCell ref="C3:G3"/>
    <mergeCell ref="C4:G4"/>
    <mergeCell ref="C5:E5"/>
    <mergeCell ref="C7:E7"/>
    <mergeCell ref="D20:E20"/>
    <mergeCell ref="C37:E37"/>
    <mergeCell ref="C39:E39"/>
    <mergeCell ref="D40:E40"/>
    <mergeCell ref="D44:E44"/>
    <mergeCell ref="C70:G70"/>
    <mergeCell ref="C48:E48"/>
    <mergeCell ref="C50:E50"/>
    <mergeCell ref="D51:E51"/>
    <mergeCell ref="D56:E56"/>
    <mergeCell ref="C61:E61"/>
    <mergeCell ref="C63:E63"/>
    <mergeCell ref="C65:E65"/>
    <mergeCell ref="C66:E66"/>
    <mergeCell ref="C67:G67"/>
    <mergeCell ref="C118:E118"/>
    <mergeCell ref="C71:G71"/>
    <mergeCell ref="C72:G72"/>
    <mergeCell ref="C73:E73"/>
    <mergeCell ref="C75:E75"/>
    <mergeCell ref="D76:E76"/>
    <mergeCell ref="D88:E88"/>
    <mergeCell ref="C105:E105"/>
    <mergeCell ref="C107:E107"/>
    <mergeCell ref="D108:E108"/>
    <mergeCell ref="D112:E112"/>
    <mergeCell ref="C116:E116"/>
    <mergeCell ref="C135:G135"/>
    <mergeCell ref="D119:E119"/>
    <mergeCell ref="D124:E124"/>
    <mergeCell ref="C129:E129"/>
    <mergeCell ref="C131:E131"/>
    <mergeCell ref="C133:E133"/>
    <mergeCell ref="C134:E134"/>
  </mergeCells>
  <pageMargins left="0.7" right="0.7" top="0.75" bottom="0.75" header="0.3" footer="0.3"/>
  <pageSetup scale="7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31"/>
  <sheetViews>
    <sheetView showGridLines="0" zoomScaleNormal="100" workbookViewId="0"/>
  </sheetViews>
  <sheetFormatPr baseColWidth="10" defaultRowHeight="15" x14ac:dyDescent="0.25"/>
  <cols>
    <col min="1" max="1" width="2.5703125" customWidth="1"/>
    <col min="2" max="2" width="2.42578125" customWidth="1"/>
    <col min="3" max="3" width="41.140625" customWidth="1"/>
    <col min="4" max="4" width="18.7109375" customWidth="1"/>
    <col min="5" max="5" width="19.42578125" customWidth="1"/>
    <col min="6" max="6" width="19.7109375" bestFit="1" customWidth="1"/>
    <col min="7" max="8" width="18.7109375" customWidth="1"/>
    <col min="9" max="9" width="18.42578125" customWidth="1"/>
    <col min="10" max="10" width="2.7109375" customWidth="1"/>
    <col min="11" max="11" width="11.42578125" customWidth="1"/>
    <col min="12" max="255" width="10.85546875" customWidth="1"/>
    <col min="256" max="256" width="11.7109375" customWidth="1"/>
    <col min="257" max="257" width="2.7109375" customWidth="1"/>
    <col min="258" max="258" width="9.42578125" customWidth="1"/>
    <col min="259" max="259" width="36.42578125" customWidth="1"/>
    <col min="260" max="265" width="21" customWidth="1"/>
    <col min="266" max="266" width="2.7109375" customWidth="1"/>
    <col min="267" max="511" width="11.42578125" customWidth="1"/>
    <col min="513" max="513" width="2.7109375" customWidth="1"/>
    <col min="514" max="514" width="9.42578125" customWidth="1"/>
    <col min="515" max="515" width="36.42578125" customWidth="1"/>
    <col min="516" max="521" width="21" customWidth="1"/>
    <col min="522" max="522" width="2.7109375" customWidth="1"/>
    <col min="523" max="767" width="11.42578125" customWidth="1"/>
    <col min="769" max="769" width="2.7109375" customWidth="1"/>
    <col min="770" max="770" width="9.42578125" customWidth="1"/>
    <col min="771" max="771" width="36.42578125" customWidth="1"/>
    <col min="772" max="777" width="21" customWidth="1"/>
    <col min="778" max="778" width="2.7109375" customWidth="1"/>
    <col min="779" max="1023" width="11.42578125" customWidth="1"/>
    <col min="1025" max="1025" width="2.7109375" customWidth="1"/>
    <col min="1026" max="1026" width="9.42578125" customWidth="1"/>
    <col min="1027" max="1027" width="36.42578125" customWidth="1"/>
    <col min="1028" max="1033" width="21" customWidth="1"/>
    <col min="1034" max="1034" width="2.7109375" customWidth="1"/>
    <col min="1035" max="1279" width="11.42578125" customWidth="1"/>
    <col min="1281" max="1281" width="2.7109375" customWidth="1"/>
    <col min="1282" max="1282" width="9.42578125" customWidth="1"/>
    <col min="1283" max="1283" width="36.42578125" customWidth="1"/>
    <col min="1284" max="1289" width="21" customWidth="1"/>
    <col min="1290" max="1290" width="2.7109375" customWidth="1"/>
    <col min="1291" max="1535" width="11.42578125" customWidth="1"/>
    <col min="1537" max="1537" width="2.7109375" customWidth="1"/>
    <col min="1538" max="1538" width="9.42578125" customWidth="1"/>
    <col min="1539" max="1539" width="36.42578125" customWidth="1"/>
    <col min="1540" max="1545" width="21" customWidth="1"/>
    <col min="1546" max="1546" width="2.7109375" customWidth="1"/>
    <col min="1547" max="1791" width="11.42578125" customWidth="1"/>
    <col min="1793" max="1793" width="2.7109375" customWidth="1"/>
    <col min="1794" max="1794" width="9.42578125" customWidth="1"/>
    <col min="1795" max="1795" width="36.42578125" customWidth="1"/>
    <col min="1796" max="1801" width="21" customWidth="1"/>
    <col min="1802" max="1802" width="2.7109375" customWidth="1"/>
    <col min="1803" max="2047" width="11.42578125" customWidth="1"/>
    <col min="2049" max="2049" width="2.7109375" customWidth="1"/>
    <col min="2050" max="2050" width="9.42578125" customWidth="1"/>
    <col min="2051" max="2051" width="36.42578125" customWidth="1"/>
    <col min="2052" max="2057" width="21" customWidth="1"/>
    <col min="2058" max="2058" width="2.7109375" customWidth="1"/>
    <col min="2059" max="2303" width="11.42578125" customWidth="1"/>
    <col min="2305" max="2305" width="2.7109375" customWidth="1"/>
    <col min="2306" max="2306" width="9.42578125" customWidth="1"/>
    <col min="2307" max="2307" width="36.42578125" customWidth="1"/>
    <col min="2308" max="2313" width="21" customWidth="1"/>
    <col min="2314" max="2314" width="2.7109375" customWidth="1"/>
    <col min="2315" max="2559" width="11.42578125" customWidth="1"/>
    <col min="2561" max="2561" width="2.7109375" customWidth="1"/>
    <col min="2562" max="2562" width="9.42578125" customWidth="1"/>
    <col min="2563" max="2563" width="36.42578125" customWidth="1"/>
    <col min="2564" max="2569" width="21" customWidth="1"/>
    <col min="2570" max="2570" width="2.7109375" customWidth="1"/>
    <col min="2571" max="2815" width="11.42578125" customWidth="1"/>
    <col min="2817" max="2817" width="2.7109375" customWidth="1"/>
    <col min="2818" max="2818" width="9.42578125" customWidth="1"/>
    <col min="2819" max="2819" width="36.42578125" customWidth="1"/>
    <col min="2820" max="2825" width="21" customWidth="1"/>
    <col min="2826" max="2826" width="2.7109375" customWidth="1"/>
    <col min="2827" max="3071" width="11.42578125" customWidth="1"/>
    <col min="3073" max="3073" width="2.7109375" customWidth="1"/>
    <col min="3074" max="3074" width="9.42578125" customWidth="1"/>
    <col min="3075" max="3075" width="36.42578125" customWidth="1"/>
    <col min="3076" max="3081" width="21" customWidth="1"/>
    <col min="3082" max="3082" width="2.7109375" customWidth="1"/>
    <col min="3083" max="3327" width="11.42578125" customWidth="1"/>
    <col min="3329" max="3329" width="2.7109375" customWidth="1"/>
    <col min="3330" max="3330" width="9.42578125" customWidth="1"/>
    <col min="3331" max="3331" width="36.42578125" customWidth="1"/>
    <col min="3332" max="3337" width="21" customWidth="1"/>
    <col min="3338" max="3338" width="2.7109375" customWidth="1"/>
    <col min="3339" max="3583" width="11.42578125" customWidth="1"/>
    <col min="3585" max="3585" width="2.7109375" customWidth="1"/>
    <col min="3586" max="3586" width="9.42578125" customWidth="1"/>
    <col min="3587" max="3587" width="36.42578125" customWidth="1"/>
    <col min="3588" max="3593" width="21" customWidth="1"/>
    <col min="3594" max="3594" width="2.7109375" customWidth="1"/>
    <col min="3595" max="3839" width="11.42578125" customWidth="1"/>
    <col min="3841" max="3841" width="2.7109375" customWidth="1"/>
    <col min="3842" max="3842" width="9.42578125" customWidth="1"/>
    <col min="3843" max="3843" width="36.42578125" customWidth="1"/>
    <col min="3844" max="3849" width="21" customWidth="1"/>
    <col min="3850" max="3850" width="2.7109375" customWidth="1"/>
    <col min="3851" max="4095" width="11.42578125" customWidth="1"/>
    <col min="4097" max="4097" width="2.7109375" customWidth="1"/>
    <col min="4098" max="4098" width="9.42578125" customWidth="1"/>
    <col min="4099" max="4099" width="36.42578125" customWidth="1"/>
    <col min="4100" max="4105" width="21" customWidth="1"/>
    <col min="4106" max="4106" width="2.7109375" customWidth="1"/>
    <col min="4107" max="4351" width="11.42578125" customWidth="1"/>
    <col min="4353" max="4353" width="2.7109375" customWidth="1"/>
    <col min="4354" max="4354" width="9.42578125" customWidth="1"/>
    <col min="4355" max="4355" width="36.42578125" customWidth="1"/>
    <col min="4356" max="4361" width="21" customWidth="1"/>
    <col min="4362" max="4362" width="2.7109375" customWidth="1"/>
    <col min="4363" max="4607" width="11.42578125" customWidth="1"/>
    <col min="4609" max="4609" width="2.7109375" customWidth="1"/>
    <col min="4610" max="4610" width="9.42578125" customWidth="1"/>
    <col min="4611" max="4611" width="36.42578125" customWidth="1"/>
    <col min="4612" max="4617" width="21" customWidth="1"/>
    <col min="4618" max="4618" width="2.7109375" customWidth="1"/>
    <col min="4619" max="4863" width="11.42578125" customWidth="1"/>
    <col min="4865" max="4865" width="2.7109375" customWidth="1"/>
    <col min="4866" max="4866" width="9.42578125" customWidth="1"/>
    <col min="4867" max="4867" width="36.42578125" customWidth="1"/>
    <col min="4868" max="4873" width="21" customWidth="1"/>
    <col min="4874" max="4874" width="2.7109375" customWidth="1"/>
    <col min="4875" max="5119" width="11.42578125" customWidth="1"/>
    <col min="5121" max="5121" width="2.7109375" customWidth="1"/>
    <col min="5122" max="5122" width="9.42578125" customWidth="1"/>
    <col min="5123" max="5123" width="36.42578125" customWidth="1"/>
    <col min="5124" max="5129" width="21" customWidth="1"/>
    <col min="5130" max="5130" width="2.7109375" customWidth="1"/>
    <col min="5131" max="5375" width="11.42578125" customWidth="1"/>
    <col min="5377" max="5377" width="2.7109375" customWidth="1"/>
    <col min="5378" max="5378" width="9.42578125" customWidth="1"/>
    <col min="5379" max="5379" width="36.42578125" customWidth="1"/>
    <col min="5380" max="5385" width="21" customWidth="1"/>
    <col min="5386" max="5386" width="2.7109375" customWidth="1"/>
    <col min="5387" max="5631" width="11.42578125" customWidth="1"/>
    <col min="5633" max="5633" width="2.7109375" customWidth="1"/>
    <col min="5634" max="5634" width="9.42578125" customWidth="1"/>
    <col min="5635" max="5635" width="36.42578125" customWidth="1"/>
    <col min="5636" max="5641" width="21" customWidth="1"/>
    <col min="5642" max="5642" width="2.7109375" customWidth="1"/>
    <col min="5643" max="5887" width="11.42578125" customWidth="1"/>
    <col min="5889" max="5889" width="2.7109375" customWidth="1"/>
    <col min="5890" max="5890" width="9.42578125" customWidth="1"/>
    <col min="5891" max="5891" width="36.42578125" customWidth="1"/>
    <col min="5892" max="5897" width="21" customWidth="1"/>
    <col min="5898" max="5898" width="2.7109375" customWidth="1"/>
    <col min="5899" max="6143" width="11.42578125" customWidth="1"/>
    <col min="6145" max="6145" width="2.7109375" customWidth="1"/>
    <col min="6146" max="6146" width="9.42578125" customWidth="1"/>
    <col min="6147" max="6147" width="36.42578125" customWidth="1"/>
    <col min="6148" max="6153" width="21" customWidth="1"/>
    <col min="6154" max="6154" width="2.7109375" customWidth="1"/>
    <col min="6155" max="6399" width="11.42578125" customWidth="1"/>
    <col min="6401" max="6401" width="2.7109375" customWidth="1"/>
    <col min="6402" max="6402" width="9.42578125" customWidth="1"/>
    <col min="6403" max="6403" width="36.42578125" customWidth="1"/>
    <col min="6404" max="6409" width="21" customWidth="1"/>
    <col min="6410" max="6410" width="2.7109375" customWidth="1"/>
    <col min="6411" max="6655" width="11.42578125" customWidth="1"/>
    <col min="6657" max="6657" width="2.7109375" customWidth="1"/>
    <col min="6658" max="6658" width="9.42578125" customWidth="1"/>
    <col min="6659" max="6659" width="36.42578125" customWidth="1"/>
    <col min="6660" max="6665" width="21" customWidth="1"/>
    <col min="6666" max="6666" width="2.7109375" customWidth="1"/>
    <col min="6667" max="6911" width="11.42578125" customWidth="1"/>
    <col min="6913" max="6913" width="2.7109375" customWidth="1"/>
    <col min="6914" max="6914" width="9.42578125" customWidth="1"/>
    <col min="6915" max="6915" width="36.42578125" customWidth="1"/>
    <col min="6916" max="6921" width="21" customWidth="1"/>
    <col min="6922" max="6922" width="2.7109375" customWidth="1"/>
    <col min="6923" max="7167" width="11.42578125" customWidth="1"/>
    <col min="7169" max="7169" width="2.7109375" customWidth="1"/>
    <col min="7170" max="7170" width="9.42578125" customWidth="1"/>
    <col min="7171" max="7171" width="36.42578125" customWidth="1"/>
    <col min="7172" max="7177" width="21" customWidth="1"/>
    <col min="7178" max="7178" width="2.7109375" customWidth="1"/>
    <col min="7179" max="7423" width="11.42578125" customWidth="1"/>
    <col min="7425" max="7425" width="2.7109375" customWidth="1"/>
    <col min="7426" max="7426" width="9.42578125" customWidth="1"/>
    <col min="7427" max="7427" width="36.42578125" customWidth="1"/>
    <col min="7428" max="7433" width="21" customWidth="1"/>
    <col min="7434" max="7434" width="2.7109375" customWidth="1"/>
    <col min="7435" max="7679" width="11.42578125" customWidth="1"/>
    <col min="7681" max="7681" width="2.7109375" customWidth="1"/>
    <col min="7682" max="7682" width="9.42578125" customWidth="1"/>
    <col min="7683" max="7683" width="36.42578125" customWidth="1"/>
    <col min="7684" max="7689" width="21" customWidth="1"/>
    <col min="7690" max="7690" width="2.7109375" customWidth="1"/>
    <col min="7691" max="7935" width="11.42578125" customWidth="1"/>
    <col min="7937" max="7937" width="2.7109375" customWidth="1"/>
    <col min="7938" max="7938" width="9.42578125" customWidth="1"/>
    <col min="7939" max="7939" width="36.42578125" customWidth="1"/>
    <col min="7940" max="7945" width="21" customWidth="1"/>
    <col min="7946" max="7946" width="2.7109375" customWidth="1"/>
    <col min="7947" max="8191" width="11.42578125" customWidth="1"/>
    <col min="8193" max="8193" width="2.7109375" customWidth="1"/>
    <col min="8194" max="8194" width="9.42578125" customWidth="1"/>
    <col min="8195" max="8195" width="36.42578125" customWidth="1"/>
    <col min="8196" max="8201" width="21" customWidth="1"/>
    <col min="8202" max="8202" width="2.7109375" customWidth="1"/>
    <col min="8203" max="8447" width="11.42578125" customWidth="1"/>
    <col min="8449" max="8449" width="2.7109375" customWidth="1"/>
    <col min="8450" max="8450" width="9.42578125" customWidth="1"/>
    <col min="8451" max="8451" width="36.42578125" customWidth="1"/>
    <col min="8452" max="8457" width="21" customWidth="1"/>
    <col min="8458" max="8458" width="2.7109375" customWidth="1"/>
    <col min="8459" max="8703" width="11.42578125" customWidth="1"/>
    <col min="8705" max="8705" width="2.7109375" customWidth="1"/>
    <col min="8706" max="8706" width="9.42578125" customWidth="1"/>
    <col min="8707" max="8707" width="36.42578125" customWidth="1"/>
    <col min="8708" max="8713" width="21" customWidth="1"/>
    <col min="8714" max="8714" width="2.7109375" customWidth="1"/>
    <col min="8715" max="8959" width="11.42578125" customWidth="1"/>
    <col min="8961" max="8961" width="2.7109375" customWidth="1"/>
    <col min="8962" max="8962" width="9.42578125" customWidth="1"/>
    <col min="8963" max="8963" width="36.42578125" customWidth="1"/>
    <col min="8964" max="8969" width="21" customWidth="1"/>
    <col min="8970" max="8970" width="2.7109375" customWidth="1"/>
    <col min="8971" max="9215" width="11.42578125" customWidth="1"/>
    <col min="9217" max="9217" width="2.7109375" customWidth="1"/>
    <col min="9218" max="9218" width="9.42578125" customWidth="1"/>
    <col min="9219" max="9219" width="36.42578125" customWidth="1"/>
    <col min="9220" max="9225" width="21" customWidth="1"/>
    <col min="9226" max="9226" width="2.7109375" customWidth="1"/>
    <col min="9227" max="9471" width="11.42578125" customWidth="1"/>
    <col min="9473" max="9473" width="2.7109375" customWidth="1"/>
    <col min="9474" max="9474" width="9.42578125" customWidth="1"/>
    <col min="9475" max="9475" width="36.42578125" customWidth="1"/>
    <col min="9476" max="9481" width="21" customWidth="1"/>
    <col min="9482" max="9482" width="2.7109375" customWidth="1"/>
    <col min="9483" max="9727" width="11.42578125" customWidth="1"/>
    <col min="9729" max="9729" width="2.7109375" customWidth="1"/>
    <col min="9730" max="9730" width="9.42578125" customWidth="1"/>
    <col min="9731" max="9731" width="36.42578125" customWidth="1"/>
    <col min="9732" max="9737" width="21" customWidth="1"/>
    <col min="9738" max="9738" width="2.7109375" customWidth="1"/>
    <col min="9739" max="9983" width="11.42578125" customWidth="1"/>
    <col min="9985" max="9985" width="2.7109375" customWidth="1"/>
    <col min="9986" max="9986" width="9.42578125" customWidth="1"/>
    <col min="9987" max="9987" width="36.42578125" customWidth="1"/>
    <col min="9988" max="9993" width="21" customWidth="1"/>
    <col min="9994" max="9994" width="2.7109375" customWidth="1"/>
    <col min="9995" max="10239" width="11.42578125" customWidth="1"/>
    <col min="10241" max="10241" width="2.7109375" customWidth="1"/>
    <col min="10242" max="10242" width="9.42578125" customWidth="1"/>
    <col min="10243" max="10243" width="36.42578125" customWidth="1"/>
    <col min="10244" max="10249" width="21" customWidth="1"/>
    <col min="10250" max="10250" width="2.7109375" customWidth="1"/>
    <col min="10251" max="10495" width="11.42578125" customWidth="1"/>
    <col min="10497" max="10497" width="2.7109375" customWidth="1"/>
    <col min="10498" max="10498" width="9.42578125" customWidth="1"/>
    <col min="10499" max="10499" width="36.42578125" customWidth="1"/>
    <col min="10500" max="10505" width="21" customWidth="1"/>
    <col min="10506" max="10506" width="2.7109375" customWidth="1"/>
    <col min="10507" max="10751" width="11.42578125" customWidth="1"/>
    <col min="10753" max="10753" width="2.7109375" customWidth="1"/>
    <col min="10754" max="10754" width="9.42578125" customWidth="1"/>
    <col min="10755" max="10755" width="36.42578125" customWidth="1"/>
    <col min="10756" max="10761" width="21" customWidth="1"/>
    <col min="10762" max="10762" width="2.7109375" customWidth="1"/>
    <col min="10763" max="11007" width="11.42578125" customWidth="1"/>
    <col min="11009" max="11009" width="2.7109375" customWidth="1"/>
    <col min="11010" max="11010" width="9.42578125" customWidth="1"/>
    <col min="11011" max="11011" width="36.42578125" customWidth="1"/>
    <col min="11012" max="11017" width="21" customWidth="1"/>
    <col min="11018" max="11018" width="2.7109375" customWidth="1"/>
    <col min="11019" max="11263" width="11.42578125" customWidth="1"/>
    <col min="11265" max="11265" width="2.7109375" customWidth="1"/>
    <col min="11266" max="11266" width="9.42578125" customWidth="1"/>
    <col min="11267" max="11267" width="36.42578125" customWidth="1"/>
    <col min="11268" max="11273" width="21" customWidth="1"/>
    <col min="11274" max="11274" width="2.7109375" customWidth="1"/>
    <col min="11275" max="11519" width="11.42578125" customWidth="1"/>
    <col min="11521" max="11521" width="2.7109375" customWidth="1"/>
    <col min="11522" max="11522" width="9.42578125" customWidth="1"/>
    <col min="11523" max="11523" width="36.42578125" customWidth="1"/>
    <col min="11524" max="11529" width="21" customWidth="1"/>
    <col min="11530" max="11530" width="2.7109375" customWidth="1"/>
    <col min="11531" max="11775" width="11.42578125" customWidth="1"/>
    <col min="11777" max="11777" width="2.7109375" customWidth="1"/>
    <col min="11778" max="11778" width="9.42578125" customWidth="1"/>
    <col min="11779" max="11779" width="36.42578125" customWidth="1"/>
    <col min="11780" max="11785" width="21" customWidth="1"/>
    <col min="11786" max="11786" width="2.7109375" customWidth="1"/>
    <col min="11787" max="12031" width="11.42578125" customWidth="1"/>
    <col min="12033" max="12033" width="2.7109375" customWidth="1"/>
    <col min="12034" max="12034" width="9.42578125" customWidth="1"/>
    <col min="12035" max="12035" width="36.42578125" customWidth="1"/>
    <col min="12036" max="12041" width="21" customWidth="1"/>
    <col min="12042" max="12042" width="2.7109375" customWidth="1"/>
    <col min="12043" max="12287" width="11.42578125" customWidth="1"/>
    <col min="12289" max="12289" width="2.7109375" customWidth="1"/>
    <col min="12290" max="12290" width="9.42578125" customWidth="1"/>
    <col min="12291" max="12291" width="36.42578125" customWidth="1"/>
    <col min="12292" max="12297" width="21" customWidth="1"/>
    <col min="12298" max="12298" width="2.7109375" customWidth="1"/>
    <col min="12299" max="12543" width="11.42578125" customWidth="1"/>
    <col min="12545" max="12545" width="2.7109375" customWidth="1"/>
    <col min="12546" max="12546" width="9.42578125" customWidth="1"/>
    <col min="12547" max="12547" width="36.42578125" customWidth="1"/>
    <col min="12548" max="12553" width="21" customWidth="1"/>
    <col min="12554" max="12554" width="2.7109375" customWidth="1"/>
    <col min="12555" max="12799" width="11.42578125" customWidth="1"/>
    <col min="12801" max="12801" width="2.7109375" customWidth="1"/>
    <col min="12802" max="12802" width="9.42578125" customWidth="1"/>
    <col min="12803" max="12803" width="36.42578125" customWidth="1"/>
    <col min="12804" max="12809" width="21" customWidth="1"/>
    <col min="12810" max="12810" width="2.7109375" customWidth="1"/>
    <col min="12811" max="13055" width="11.42578125" customWidth="1"/>
    <col min="13057" max="13057" width="2.7109375" customWidth="1"/>
    <col min="13058" max="13058" width="9.42578125" customWidth="1"/>
    <col min="13059" max="13059" width="36.42578125" customWidth="1"/>
    <col min="13060" max="13065" width="21" customWidth="1"/>
    <col min="13066" max="13066" width="2.7109375" customWidth="1"/>
    <col min="13067" max="13311" width="11.42578125" customWidth="1"/>
    <col min="13313" max="13313" width="2.7109375" customWidth="1"/>
    <col min="13314" max="13314" width="9.42578125" customWidth="1"/>
    <col min="13315" max="13315" width="36.42578125" customWidth="1"/>
    <col min="13316" max="13321" width="21" customWidth="1"/>
    <col min="13322" max="13322" width="2.7109375" customWidth="1"/>
    <col min="13323" max="13567" width="11.42578125" customWidth="1"/>
    <col min="13569" max="13569" width="2.7109375" customWidth="1"/>
    <col min="13570" max="13570" width="9.42578125" customWidth="1"/>
    <col min="13571" max="13571" width="36.42578125" customWidth="1"/>
    <col min="13572" max="13577" width="21" customWidth="1"/>
    <col min="13578" max="13578" width="2.7109375" customWidth="1"/>
    <col min="13579" max="13823" width="11.42578125" customWidth="1"/>
    <col min="13825" max="13825" width="2.7109375" customWidth="1"/>
    <col min="13826" max="13826" width="9.42578125" customWidth="1"/>
    <col min="13827" max="13827" width="36.42578125" customWidth="1"/>
    <col min="13828" max="13833" width="21" customWidth="1"/>
    <col min="13834" max="13834" width="2.7109375" customWidth="1"/>
    <col min="13835" max="14079" width="11.42578125" customWidth="1"/>
    <col min="14081" max="14081" width="2.7109375" customWidth="1"/>
    <col min="14082" max="14082" width="9.42578125" customWidth="1"/>
    <col min="14083" max="14083" width="36.42578125" customWidth="1"/>
    <col min="14084" max="14089" width="21" customWidth="1"/>
    <col min="14090" max="14090" width="2.7109375" customWidth="1"/>
    <col min="14091" max="14335" width="11.42578125" customWidth="1"/>
    <col min="14337" max="14337" width="2.7109375" customWidth="1"/>
    <col min="14338" max="14338" width="9.42578125" customWidth="1"/>
    <col min="14339" max="14339" width="36.42578125" customWidth="1"/>
    <col min="14340" max="14345" width="21" customWidth="1"/>
    <col min="14346" max="14346" width="2.7109375" customWidth="1"/>
    <col min="14347" max="14591" width="11.42578125" customWidth="1"/>
    <col min="14593" max="14593" width="2.7109375" customWidth="1"/>
    <col min="14594" max="14594" width="9.42578125" customWidth="1"/>
    <col min="14595" max="14595" width="36.42578125" customWidth="1"/>
    <col min="14596" max="14601" width="21" customWidth="1"/>
    <col min="14602" max="14602" width="2.7109375" customWidth="1"/>
    <col min="14603" max="14847" width="11.42578125" customWidth="1"/>
    <col min="14849" max="14849" width="2.7109375" customWidth="1"/>
    <col min="14850" max="14850" width="9.42578125" customWidth="1"/>
    <col min="14851" max="14851" width="36.42578125" customWidth="1"/>
    <col min="14852" max="14857" width="21" customWidth="1"/>
    <col min="14858" max="14858" width="2.7109375" customWidth="1"/>
    <col min="14859" max="15103" width="11.42578125" customWidth="1"/>
    <col min="15105" max="15105" width="2.7109375" customWidth="1"/>
    <col min="15106" max="15106" width="9.42578125" customWidth="1"/>
    <col min="15107" max="15107" width="36.42578125" customWidth="1"/>
    <col min="15108" max="15113" width="21" customWidth="1"/>
    <col min="15114" max="15114" width="2.7109375" customWidth="1"/>
    <col min="15115" max="15359" width="11.42578125" customWidth="1"/>
    <col min="15361" max="15361" width="2.7109375" customWidth="1"/>
    <col min="15362" max="15362" width="9.42578125" customWidth="1"/>
    <col min="15363" max="15363" width="36.42578125" customWidth="1"/>
    <col min="15364" max="15369" width="21" customWidth="1"/>
    <col min="15370" max="15370" width="2.7109375" customWidth="1"/>
    <col min="15371" max="15615" width="11.42578125" customWidth="1"/>
    <col min="15617" max="15617" width="2.7109375" customWidth="1"/>
    <col min="15618" max="15618" width="9.42578125" customWidth="1"/>
    <col min="15619" max="15619" width="36.42578125" customWidth="1"/>
    <col min="15620" max="15625" width="21" customWidth="1"/>
    <col min="15626" max="15626" width="2.7109375" customWidth="1"/>
    <col min="15627" max="15871" width="11.42578125" customWidth="1"/>
    <col min="15873" max="15873" width="2.7109375" customWidth="1"/>
    <col min="15874" max="15874" width="9.42578125" customWidth="1"/>
    <col min="15875" max="15875" width="36.42578125" customWidth="1"/>
    <col min="15876" max="15881" width="21" customWidth="1"/>
    <col min="15882" max="15882" width="2.7109375" customWidth="1"/>
    <col min="15883" max="16127" width="11.42578125" customWidth="1"/>
    <col min="16129" max="16129" width="2.7109375" customWidth="1"/>
    <col min="16130" max="16130" width="9.42578125" customWidth="1"/>
    <col min="16131" max="16131" width="36.42578125" customWidth="1"/>
    <col min="16132" max="16137" width="21" customWidth="1"/>
    <col min="16138" max="16138" width="2.7109375" customWidth="1"/>
    <col min="16139" max="16383" width="11.42578125" customWidth="1"/>
  </cols>
  <sheetData>
    <row r="1" spans="1:256" ht="9.75" customHeight="1" x14ac:dyDescent="0.25"/>
    <row r="2" spans="1:256" ht="5.0999999999999996" customHeight="1" x14ac:dyDescent="0.25">
      <c r="B2" s="542"/>
      <c r="C2" s="543"/>
      <c r="D2" s="543"/>
      <c r="E2" s="543"/>
      <c r="F2" s="543"/>
      <c r="G2" s="543"/>
      <c r="H2" s="543"/>
      <c r="I2" s="544"/>
    </row>
    <row r="3" spans="1:256" x14ac:dyDescent="0.25">
      <c r="B3" s="545" t="s">
        <v>38</v>
      </c>
      <c r="C3" s="546"/>
      <c r="D3" s="546"/>
      <c r="E3" s="546"/>
      <c r="F3" s="546"/>
      <c r="G3" s="546"/>
      <c r="H3" s="546"/>
      <c r="I3" s="547"/>
    </row>
    <row r="4" spans="1:256" x14ac:dyDescent="0.25">
      <c r="B4" s="548" t="s">
        <v>336</v>
      </c>
      <c r="C4" s="549"/>
      <c r="D4" s="549"/>
      <c r="E4" s="549"/>
      <c r="F4" s="549"/>
      <c r="G4" s="549"/>
      <c r="H4" s="549"/>
      <c r="I4" s="550"/>
    </row>
    <row r="5" spans="1:256" x14ac:dyDescent="0.25">
      <c r="B5" s="548" t="s">
        <v>381</v>
      </c>
      <c r="C5" s="549"/>
      <c r="D5" s="549"/>
      <c r="E5" s="549"/>
      <c r="F5" s="549"/>
      <c r="G5" s="549"/>
      <c r="H5" s="549"/>
      <c r="I5" s="550"/>
    </row>
    <row r="6" spans="1:256" x14ac:dyDescent="0.25">
      <c r="B6" s="512" t="s">
        <v>338</v>
      </c>
      <c r="C6" s="513"/>
      <c r="D6" s="513"/>
      <c r="E6" s="513"/>
      <c r="F6" s="513"/>
      <c r="G6" s="513"/>
      <c r="H6" s="513"/>
      <c r="I6" s="513"/>
    </row>
    <row r="7" spans="1:256" x14ac:dyDescent="0.25">
      <c r="B7" s="576"/>
      <c r="C7" s="576"/>
      <c r="D7" s="576"/>
      <c r="E7" s="576"/>
      <c r="F7" s="576"/>
      <c r="G7" s="576"/>
      <c r="H7" s="576"/>
      <c r="I7" s="576"/>
    </row>
    <row r="8" spans="1:256" x14ac:dyDescent="0.25">
      <c r="B8" s="552" t="s">
        <v>201</v>
      </c>
      <c r="C8" s="553"/>
      <c r="D8" s="554" t="s">
        <v>339</v>
      </c>
      <c r="E8" s="555"/>
      <c r="F8" s="555"/>
      <c r="G8" s="555"/>
      <c r="H8" s="556"/>
      <c r="I8" s="557" t="s">
        <v>340</v>
      </c>
    </row>
    <row r="9" spans="1:256" ht="26.25" x14ac:dyDescent="0.25">
      <c r="B9" s="558"/>
      <c r="C9" s="559"/>
      <c r="D9" s="560" t="s">
        <v>341</v>
      </c>
      <c r="E9" s="561" t="s">
        <v>342</v>
      </c>
      <c r="F9" s="560" t="s">
        <v>343</v>
      </c>
      <c r="G9" s="560" t="s">
        <v>344</v>
      </c>
      <c r="H9" s="560" t="s">
        <v>345</v>
      </c>
      <c r="I9" s="557"/>
    </row>
    <row r="10" spans="1:256" x14ac:dyDescent="0.25">
      <c r="B10" s="558"/>
      <c r="C10" s="559"/>
      <c r="D10" s="564">
        <v>1</v>
      </c>
      <c r="E10" s="564">
        <v>2</v>
      </c>
      <c r="F10" s="564" t="s">
        <v>346</v>
      </c>
      <c r="G10" s="564">
        <v>4</v>
      </c>
      <c r="H10" s="564">
        <v>5</v>
      </c>
      <c r="I10" s="564" t="s">
        <v>347</v>
      </c>
    </row>
    <row r="11" spans="1:256" x14ac:dyDescent="0.25">
      <c r="B11" s="577"/>
      <c r="C11" s="578"/>
      <c r="D11" s="578"/>
      <c r="E11" s="579"/>
      <c r="F11" s="579"/>
      <c r="G11" s="580"/>
      <c r="H11" s="580"/>
      <c r="I11" s="580"/>
    </row>
    <row r="12" spans="1:256" ht="17.100000000000001" customHeight="1" x14ac:dyDescent="0.25">
      <c r="A12" s="581"/>
      <c r="B12" s="582"/>
      <c r="C12" s="570" t="s">
        <v>386</v>
      </c>
      <c r="D12" s="583">
        <v>46476316.039999999</v>
      </c>
      <c r="E12" s="584">
        <v>3003749.2600000007</v>
      </c>
      <c r="F12" s="584">
        <v>49480065.299999997</v>
      </c>
      <c r="G12" s="584">
        <v>38887918.839999996</v>
      </c>
      <c r="H12" s="584">
        <v>38513373.519999996</v>
      </c>
      <c r="I12" s="540">
        <v>10592146.460000001</v>
      </c>
      <c r="IV12" s="538"/>
    </row>
    <row r="13" spans="1:256" ht="17.100000000000001" customHeight="1" x14ac:dyDescent="0.25">
      <c r="A13" s="581"/>
      <c r="B13" s="582"/>
      <c r="C13" s="570" t="s">
        <v>387</v>
      </c>
      <c r="D13" s="583">
        <v>146202186.83999985</v>
      </c>
      <c r="E13" s="584">
        <v>-2049375.4400000023</v>
      </c>
      <c r="F13" s="584">
        <v>144152811.39999986</v>
      </c>
      <c r="G13" s="584">
        <v>123208645.68999998</v>
      </c>
      <c r="H13" s="584">
        <v>118471515.32999991</v>
      </c>
      <c r="I13" s="540">
        <v>20944165.709999874</v>
      </c>
      <c r="IV13" s="538"/>
    </row>
    <row r="14" spans="1:256" ht="17.100000000000001" customHeight="1" x14ac:dyDescent="0.25">
      <c r="A14" s="581"/>
      <c r="B14" s="582"/>
      <c r="C14" s="570" t="s">
        <v>388</v>
      </c>
      <c r="D14" s="583">
        <v>189522073.7100001</v>
      </c>
      <c r="E14" s="584">
        <v>51924091.689999983</v>
      </c>
      <c r="F14" s="584">
        <v>241446165.4000001</v>
      </c>
      <c r="G14" s="584">
        <v>179671899.89000002</v>
      </c>
      <c r="H14" s="584">
        <v>175970817.38999999</v>
      </c>
      <c r="I14" s="540">
        <v>61774265.51000008</v>
      </c>
      <c r="IV14" s="538"/>
    </row>
    <row r="15" spans="1:256" ht="17.100000000000001" customHeight="1" x14ac:dyDescent="0.25">
      <c r="A15" s="581"/>
      <c r="B15" s="582"/>
      <c r="C15" s="570" t="s">
        <v>389</v>
      </c>
      <c r="D15" s="583">
        <v>555028135.53000045</v>
      </c>
      <c r="E15" s="584">
        <v>181754130.19000012</v>
      </c>
      <c r="F15" s="584">
        <v>736782265.72000051</v>
      </c>
      <c r="G15" s="584">
        <v>644481551.54999995</v>
      </c>
      <c r="H15" s="584">
        <v>639308598.67999995</v>
      </c>
      <c r="I15" s="540">
        <v>92300714.170000553</v>
      </c>
      <c r="IV15" s="538"/>
    </row>
    <row r="16" spans="1:256" ht="17.100000000000001" customHeight="1" x14ac:dyDescent="0.25">
      <c r="A16" s="581"/>
      <c r="B16" s="582"/>
      <c r="C16" s="570" t="s">
        <v>390</v>
      </c>
      <c r="D16" s="583">
        <v>42305048.550000004</v>
      </c>
      <c r="E16" s="584">
        <v>58497391.909999974</v>
      </c>
      <c r="F16" s="584">
        <v>100802440.45999998</v>
      </c>
      <c r="G16" s="584">
        <v>65439330.420000002</v>
      </c>
      <c r="H16" s="584">
        <v>64200295.159999982</v>
      </c>
      <c r="I16" s="540">
        <v>35363110.039999977</v>
      </c>
      <c r="IV16" s="538"/>
    </row>
    <row r="17" spans="1:256" ht="17.100000000000001" customHeight="1" x14ac:dyDescent="0.25">
      <c r="A17" s="581"/>
      <c r="B17" s="582"/>
      <c r="C17" s="570" t="s">
        <v>391</v>
      </c>
      <c r="D17" s="583">
        <v>949437690.68000054</v>
      </c>
      <c r="E17" s="584">
        <v>514332625.50000018</v>
      </c>
      <c r="F17" s="584">
        <v>1463770316.1800008</v>
      </c>
      <c r="G17" s="584">
        <v>933397946.26000011</v>
      </c>
      <c r="H17" s="584">
        <v>856437605.56000018</v>
      </c>
      <c r="I17" s="540">
        <v>530372369.92000067</v>
      </c>
      <c r="IV17" s="538"/>
    </row>
    <row r="18" spans="1:256" ht="17.100000000000001" customHeight="1" x14ac:dyDescent="0.25">
      <c r="A18" s="581"/>
      <c r="B18" s="582"/>
      <c r="C18" s="570" t="s">
        <v>392</v>
      </c>
      <c r="D18" s="583">
        <v>37372521.410000004</v>
      </c>
      <c r="E18" s="584">
        <v>486601.06000000041</v>
      </c>
      <c r="F18" s="584">
        <v>37859122.470000006</v>
      </c>
      <c r="G18" s="584">
        <v>32001770.559999999</v>
      </c>
      <c r="H18" s="584">
        <v>31191242.820000004</v>
      </c>
      <c r="I18" s="540">
        <v>5857351.9100000076</v>
      </c>
      <c r="IV18" s="538"/>
    </row>
    <row r="19" spans="1:256" ht="17.100000000000001" customHeight="1" x14ac:dyDescent="0.25">
      <c r="A19" s="581"/>
      <c r="B19" s="582"/>
      <c r="C19" s="570" t="s">
        <v>393</v>
      </c>
      <c r="D19" s="583">
        <v>275085161.85000014</v>
      </c>
      <c r="E19" s="584">
        <v>133584961.3399999</v>
      </c>
      <c r="F19" s="584">
        <v>408670123.19000006</v>
      </c>
      <c r="G19" s="584">
        <v>335968375.23999965</v>
      </c>
      <c r="H19" s="584">
        <v>330013321.10999984</v>
      </c>
      <c r="I19" s="540">
        <v>72701747.950000405</v>
      </c>
      <c r="IV19" s="538"/>
    </row>
    <row r="20" spans="1:256" ht="17.100000000000001" customHeight="1" x14ac:dyDescent="0.25">
      <c r="A20" s="581"/>
      <c r="B20" s="582"/>
      <c r="C20" s="570" t="s">
        <v>394</v>
      </c>
      <c r="D20" s="583">
        <v>604640986.3299998</v>
      </c>
      <c r="E20" s="584">
        <v>81713425.079999998</v>
      </c>
      <c r="F20" s="584">
        <v>686354411.40999985</v>
      </c>
      <c r="G20" s="584">
        <v>591031385.90000021</v>
      </c>
      <c r="H20" s="584">
        <v>543797039.35000002</v>
      </c>
      <c r="I20" s="540">
        <v>95323025.509999633</v>
      </c>
      <c r="IV20" s="538"/>
    </row>
    <row r="21" spans="1:256" ht="17.100000000000001" customHeight="1" x14ac:dyDescent="0.25">
      <c r="A21" s="581"/>
      <c r="B21" s="582"/>
      <c r="C21" s="570" t="s">
        <v>395</v>
      </c>
      <c r="D21" s="583">
        <v>511540885.06999999</v>
      </c>
      <c r="E21" s="584">
        <v>-9421571.1500000004</v>
      </c>
      <c r="F21" s="584">
        <v>502119313.92000002</v>
      </c>
      <c r="G21" s="584">
        <v>419577927.64000005</v>
      </c>
      <c r="H21" s="584">
        <v>403730924.52000004</v>
      </c>
      <c r="I21" s="540">
        <v>82541386.279999971</v>
      </c>
      <c r="IV21" s="538"/>
    </row>
    <row r="22" spans="1:256" ht="17.100000000000001" customHeight="1" x14ac:dyDescent="0.25">
      <c r="A22" s="581"/>
      <c r="B22" s="582"/>
      <c r="C22" s="570" t="s">
        <v>396</v>
      </c>
      <c r="D22" s="583">
        <v>827998243.27999997</v>
      </c>
      <c r="E22" s="584">
        <v>375493043.77000016</v>
      </c>
      <c r="F22" s="584">
        <v>1203491287.0500002</v>
      </c>
      <c r="G22" s="584">
        <v>1031485365.0800004</v>
      </c>
      <c r="H22" s="584">
        <v>993290032.45000041</v>
      </c>
      <c r="I22" s="540">
        <v>172005921.96999979</v>
      </c>
      <c r="IV22" s="538"/>
    </row>
    <row r="23" spans="1:256" ht="17.100000000000001" customHeight="1" x14ac:dyDescent="0.25">
      <c r="A23" s="581"/>
      <c r="B23" s="582"/>
      <c r="C23" s="570" t="s">
        <v>397</v>
      </c>
      <c r="D23" s="583">
        <v>105843030.04000004</v>
      </c>
      <c r="E23" s="584">
        <v>54645.739999998594</v>
      </c>
      <c r="F23" s="584">
        <v>105897675.78000003</v>
      </c>
      <c r="G23" s="584">
        <v>98682473.710000008</v>
      </c>
      <c r="H23" s="584">
        <v>95225228.269999996</v>
      </c>
      <c r="I23" s="540">
        <v>7215202.0700000226</v>
      </c>
      <c r="IV23" s="538"/>
    </row>
    <row r="24" spans="1:256" ht="17.100000000000001" customHeight="1" x14ac:dyDescent="0.25">
      <c r="A24" s="581"/>
      <c r="B24" s="582"/>
      <c r="C24" s="570" t="s">
        <v>398</v>
      </c>
      <c r="D24" s="583">
        <v>35668410.410000004</v>
      </c>
      <c r="E24" s="584">
        <v>5706198.400000005</v>
      </c>
      <c r="F24" s="584">
        <v>41374608.81000001</v>
      </c>
      <c r="G24" s="584">
        <v>29677163.920000002</v>
      </c>
      <c r="H24" s="584">
        <v>29148988.670000002</v>
      </c>
      <c r="I24" s="540">
        <v>11697444.890000008</v>
      </c>
      <c r="IV24" s="538"/>
    </row>
    <row r="25" spans="1:256" ht="17.100000000000001" customHeight="1" x14ac:dyDescent="0.25">
      <c r="A25" s="581"/>
      <c r="B25" s="582"/>
      <c r="C25" s="570" t="s">
        <v>399</v>
      </c>
      <c r="D25" s="583">
        <v>1485934773.7899992</v>
      </c>
      <c r="E25" s="584">
        <v>2655106.7799999914</v>
      </c>
      <c r="F25" s="584">
        <v>1488589880.5699992</v>
      </c>
      <c r="G25" s="584">
        <v>1458307641.0899999</v>
      </c>
      <c r="H25" s="584">
        <v>1377245050.2700005</v>
      </c>
      <c r="I25" s="540">
        <v>30282239.479999304</v>
      </c>
      <c r="IV25" s="538"/>
    </row>
    <row r="26" spans="1:256" ht="17.100000000000001" customHeight="1" x14ac:dyDescent="0.25">
      <c r="B26" s="585"/>
      <c r="C26" s="586"/>
      <c r="D26" s="583"/>
      <c r="E26" s="584">
        <v>0</v>
      </c>
      <c r="F26" s="584"/>
      <c r="G26" s="584"/>
      <c r="H26" s="584"/>
      <c r="I26" s="540"/>
    </row>
    <row r="27" spans="1:256" x14ac:dyDescent="0.25">
      <c r="B27" s="587"/>
      <c r="C27" s="575" t="s">
        <v>380</v>
      </c>
      <c r="D27" s="536">
        <v>5813055463.5299997</v>
      </c>
      <c r="E27" s="536">
        <v>1397735024.1300004</v>
      </c>
      <c r="F27" s="536">
        <v>7210790487.6599998</v>
      </c>
      <c r="G27" s="536">
        <v>5981819395.79</v>
      </c>
      <c r="H27" s="536">
        <v>5696544033.1000004</v>
      </c>
      <c r="I27" s="536">
        <v>1228971091.8700001</v>
      </c>
    </row>
    <row r="28" spans="1:256" x14ac:dyDescent="0.25">
      <c r="B28" s="340" t="s">
        <v>243</v>
      </c>
      <c r="C28" s="340"/>
      <c r="G28" s="541"/>
      <c r="H28" s="538"/>
      <c r="I28" s="537"/>
    </row>
    <row r="29" spans="1:256" ht="35.25" customHeight="1" x14ac:dyDescent="0.25"/>
    <row r="30" spans="1:256" ht="45.75" customHeight="1" x14ac:dyDescent="0.25">
      <c r="N30" s="539"/>
    </row>
    <row r="31" spans="1:256" ht="24.95" customHeight="1" x14ac:dyDescent="0.25"/>
  </sheetData>
  <mergeCells count="8">
    <mergeCell ref="B2:I2"/>
    <mergeCell ref="B3:I3"/>
    <mergeCell ref="B4:I4"/>
    <mergeCell ref="B5:I5"/>
    <mergeCell ref="B6:I6"/>
    <mergeCell ref="B8:C10"/>
    <mergeCell ref="D8:H8"/>
    <mergeCell ref="I8:I9"/>
  </mergeCells>
  <printOptions horizontalCentered="1"/>
  <pageMargins left="0.70866141732283472" right="0.70866141732283472" top="0.74803149606299213" bottom="0.74803149606299213" header="0.31496062992125984" footer="0.31496062992125984"/>
  <pageSetup scale="77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18"/>
  <sheetViews>
    <sheetView showGridLines="0" zoomScale="87" zoomScaleNormal="87" zoomScalePageLayoutView="87" workbookViewId="0"/>
  </sheetViews>
  <sheetFormatPr baseColWidth="10" defaultRowHeight="15" x14ac:dyDescent="0.25"/>
  <cols>
    <col min="1" max="1" width="2.140625" customWidth="1"/>
    <col min="2" max="2" width="9.42578125" customWidth="1"/>
    <col min="3" max="3" width="36.42578125" customWidth="1"/>
    <col min="4" max="9" width="21" customWidth="1"/>
    <col min="10" max="10" width="2.7109375" customWidth="1"/>
    <col min="11" max="249" width="11.42578125" customWidth="1"/>
    <col min="251" max="251" width="2.7109375" customWidth="1"/>
    <col min="252" max="252" width="9.42578125" customWidth="1"/>
    <col min="253" max="253" width="36.42578125" customWidth="1"/>
    <col min="254" max="259" width="21" customWidth="1"/>
    <col min="260" max="260" width="2.7109375" customWidth="1"/>
    <col min="261" max="505" width="11.42578125" customWidth="1"/>
    <col min="507" max="507" width="2.7109375" customWidth="1"/>
    <col min="508" max="508" width="9.42578125" customWidth="1"/>
    <col min="509" max="509" width="36.42578125" customWidth="1"/>
    <col min="510" max="515" width="21" customWidth="1"/>
    <col min="516" max="516" width="2.7109375" customWidth="1"/>
    <col min="517" max="761" width="11.42578125" customWidth="1"/>
    <col min="763" max="763" width="2.7109375" customWidth="1"/>
    <col min="764" max="764" width="9.42578125" customWidth="1"/>
    <col min="765" max="765" width="36.42578125" customWidth="1"/>
    <col min="766" max="771" width="21" customWidth="1"/>
    <col min="772" max="772" width="2.7109375" customWidth="1"/>
    <col min="773" max="1017" width="11.42578125" customWidth="1"/>
    <col min="1019" max="1019" width="2.7109375" customWidth="1"/>
    <col min="1020" max="1020" width="9.42578125" customWidth="1"/>
    <col min="1021" max="1021" width="36.42578125" customWidth="1"/>
    <col min="1022" max="1027" width="21" customWidth="1"/>
    <col min="1028" max="1028" width="2.7109375" customWidth="1"/>
    <col min="1029" max="1273" width="11.42578125" customWidth="1"/>
    <col min="1275" max="1275" width="2.7109375" customWidth="1"/>
    <col min="1276" max="1276" width="9.42578125" customWidth="1"/>
    <col min="1277" max="1277" width="36.42578125" customWidth="1"/>
    <col min="1278" max="1283" width="21" customWidth="1"/>
    <col min="1284" max="1284" width="2.7109375" customWidth="1"/>
    <col min="1285" max="1529" width="11.42578125" customWidth="1"/>
    <col min="1531" max="1531" width="2.7109375" customWidth="1"/>
    <col min="1532" max="1532" width="9.42578125" customWidth="1"/>
    <col min="1533" max="1533" width="36.42578125" customWidth="1"/>
    <col min="1534" max="1539" width="21" customWidth="1"/>
    <col min="1540" max="1540" width="2.7109375" customWidth="1"/>
    <col min="1541" max="1785" width="11.42578125" customWidth="1"/>
    <col min="1787" max="1787" width="2.7109375" customWidth="1"/>
    <col min="1788" max="1788" width="9.42578125" customWidth="1"/>
    <col min="1789" max="1789" width="36.42578125" customWidth="1"/>
    <col min="1790" max="1795" width="21" customWidth="1"/>
    <col min="1796" max="1796" width="2.7109375" customWidth="1"/>
    <col min="1797" max="2041" width="11.42578125" customWidth="1"/>
    <col min="2043" max="2043" width="2.7109375" customWidth="1"/>
    <col min="2044" max="2044" width="9.42578125" customWidth="1"/>
    <col min="2045" max="2045" width="36.42578125" customWidth="1"/>
    <col min="2046" max="2051" width="21" customWidth="1"/>
    <col min="2052" max="2052" width="2.7109375" customWidth="1"/>
    <col min="2053" max="2297" width="11.42578125" customWidth="1"/>
    <col min="2299" max="2299" width="2.7109375" customWidth="1"/>
    <col min="2300" max="2300" width="9.42578125" customWidth="1"/>
    <col min="2301" max="2301" width="36.42578125" customWidth="1"/>
    <col min="2302" max="2307" width="21" customWidth="1"/>
    <col min="2308" max="2308" width="2.7109375" customWidth="1"/>
    <col min="2309" max="2553" width="11.42578125" customWidth="1"/>
    <col min="2555" max="2555" width="2.7109375" customWidth="1"/>
    <col min="2556" max="2556" width="9.42578125" customWidth="1"/>
    <col min="2557" max="2557" width="36.42578125" customWidth="1"/>
    <col min="2558" max="2563" width="21" customWidth="1"/>
    <col min="2564" max="2564" width="2.7109375" customWidth="1"/>
    <col min="2565" max="2809" width="11.42578125" customWidth="1"/>
    <col min="2811" max="2811" width="2.7109375" customWidth="1"/>
    <col min="2812" max="2812" width="9.42578125" customWidth="1"/>
    <col min="2813" max="2813" width="36.42578125" customWidth="1"/>
    <col min="2814" max="2819" width="21" customWidth="1"/>
    <col min="2820" max="2820" width="2.7109375" customWidth="1"/>
    <col min="2821" max="3065" width="11.42578125" customWidth="1"/>
    <col min="3067" max="3067" width="2.7109375" customWidth="1"/>
    <col min="3068" max="3068" width="9.42578125" customWidth="1"/>
    <col min="3069" max="3069" width="36.42578125" customWidth="1"/>
    <col min="3070" max="3075" width="21" customWidth="1"/>
    <col min="3076" max="3076" width="2.7109375" customWidth="1"/>
    <col min="3077" max="3321" width="11.42578125" customWidth="1"/>
    <col min="3323" max="3323" width="2.7109375" customWidth="1"/>
    <col min="3324" max="3324" width="9.42578125" customWidth="1"/>
    <col min="3325" max="3325" width="36.42578125" customWidth="1"/>
    <col min="3326" max="3331" width="21" customWidth="1"/>
    <col min="3332" max="3332" width="2.7109375" customWidth="1"/>
    <col min="3333" max="3577" width="11.42578125" customWidth="1"/>
    <col min="3579" max="3579" width="2.7109375" customWidth="1"/>
    <col min="3580" max="3580" width="9.42578125" customWidth="1"/>
    <col min="3581" max="3581" width="36.42578125" customWidth="1"/>
    <col min="3582" max="3587" width="21" customWidth="1"/>
    <col min="3588" max="3588" width="2.7109375" customWidth="1"/>
    <col min="3589" max="3833" width="11.42578125" customWidth="1"/>
    <col min="3835" max="3835" width="2.7109375" customWidth="1"/>
    <col min="3836" max="3836" width="9.42578125" customWidth="1"/>
    <col min="3837" max="3837" width="36.42578125" customWidth="1"/>
    <col min="3838" max="3843" width="21" customWidth="1"/>
    <col min="3844" max="3844" width="2.7109375" customWidth="1"/>
    <col min="3845" max="4089" width="11.42578125" customWidth="1"/>
    <col min="4091" max="4091" width="2.7109375" customWidth="1"/>
    <col min="4092" max="4092" width="9.42578125" customWidth="1"/>
    <col min="4093" max="4093" width="36.42578125" customWidth="1"/>
    <col min="4094" max="4099" width="21" customWidth="1"/>
    <col min="4100" max="4100" width="2.7109375" customWidth="1"/>
    <col min="4101" max="4345" width="11.42578125" customWidth="1"/>
    <col min="4347" max="4347" width="2.7109375" customWidth="1"/>
    <col min="4348" max="4348" width="9.42578125" customWidth="1"/>
    <col min="4349" max="4349" width="36.42578125" customWidth="1"/>
    <col min="4350" max="4355" width="21" customWidth="1"/>
    <col min="4356" max="4356" width="2.7109375" customWidth="1"/>
    <col min="4357" max="4601" width="11.42578125" customWidth="1"/>
    <col min="4603" max="4603" width="2.7109375" customWidth="1"/>
    <col min="4604" max="4604" width="9.42578125" customWidth="1"/>
    <col min="4605" max="4605" width="36.42578125" customWidth="1"/>
    <col min="4606" max="4611" width="21" customWidth="1"/>
    <col min="4612" max="4612" width="2.7109375" customWidth="1"/>
    <col min="4613" max="4857" width="11.42578125" customWidth="1"/>
    <col min="4859" max="4859" width="2.7109375" customWidth="1"/>
    <col min="4860" max="4860" width="9.42578125" customWidth="1"/>
    <col min="4861" max="4861" width="36.42578125" customWidth="1"/>
    <col min="4862" max="4867" width="21" customWidth="1"/>
    <col min="4868" max="4868" width="2.7109375" customWidth="1"/>
    <col min="4869" max="5113" width="11.42578125" customWidth="1"/>
    <col min="5115" max="5115" width="2.7109375" customWidth="1"/>
    <col min="5116" max="5116" width="9.42578125" customWidth="1"/>
    <col min="5117" max="5117" width="36.42578125" customWidth="1"/>
    <col min="5118" max="5123" width="21" customWidth="1"/>
    <col min="5124" max="5124" width="2.7109375" customWidth="1"/>
    <col min="5125" max="5369" width="11.42578125" customWidth="1"/>
    <col min="5371" max="5371" width="2.7109375" customWidth="1"/>
    <col min="5372" max="5372" width="9.42578125" customWidth="1"/>
    <col min="5373" max="5373" width="36.42578125" customWidth="1"/>
    <col min="5374" max="5379" width="21" customWidth="1"/>
    <col min="5380" max="5380" width="2.7109375" customWidth="1"/>
    <col min="5381" max="5625" width="11.42578125" customWidth="1"/>
    <col min="5627" max="5627" width="2.7109375" customWidth="1"/>
    <col min="5628" max="5628" width="9.42578125" customWidth="1"/>
    <col min="5629" max="5629" width="36.42578125" customWidth="1"/>
    <col min="5630" max="5635" width="21" customWidth="1"/>
    <col min="5636" max="5636" width="2.7109375" customWidth="1"/>
    <col min="5637" max="5881" width="11.42578125" customWidth="1"/>
    <col min="5883" max="5883" width="2.7109375" customWidth="1"/>
    <col min="5884" max="5884" width="9.42578125" customWidth="1"/>
    <col min="5885" max="5885" width="36.42578125" customWidth="1"/>
    <col min="5886" max="5891" width="21" customWidth="1"/>
    <col min="5892" max="5892" width="2.7109375" customWidth="1"/>
    <col min="5893" max="6137" width="11.42578125" customWidth="1"/>
    <col min="6139" max="6139" width="2.7109375" customWidth="1"/>
    <col min="6140" max="6140" width="9.42578125" customWidth="1"/>
    <col min="6141" max="6141" width="36.42578125" customWidth="1"/>
    <col min="6142" max="6147" width="21" customWidth="1"/>
    <col min="6148" max="6148" width="2.7109375" customWidth="1"/>
    <col min="6149" max="6393" width="11.42578125" customWidth="1"/>
    <col min="6395" max="6395" width="2.7109375" customWidth="1"/>
    <col min="6396" max="6396" width="9.42578125" customWidth="1"/>
    <col min="6397" max="6397" width="36.42578125" customWidth="1"/>
    <col min="6398" max="6403" width="21" customWidth="1"/>
    <col min="6404" max="6404" width="2.7109375" customWidth="1"/>
    <col min="6405" max="6649" width="11.42578125" customWidth="1"/>
    <col min="6651" max="6651" width="2.7109375" customWidth="1"/>
    <col min="6652" max="6652" width="9.42578125" customWidth="1"/>
    <col min="6653" max="6653" width="36.42578125" customWidth="1"/>
    <col min="6654" max="6659" width="21" customWidth="1"/>
    <col min="6660" max="6660" width="2.7109375" customWidth="1"/>
    <col min="6661" max="6905" width="11.42578125" customWidth="1"/>
    <col min="6907" max="6907" width="2.7109375" customWidth="1"/>
    <col min="6908" max="6908" width="9.42578125" customWidth="1"/>
    <col min="6909" max="6909" width="36.42578125" customWidth="1"/>
    <col min="6910" max="6915" width="21" customWidth="1"/>
    <col min="6916" max="6916" width="2.7109375" customWidth="1"/>
    <col min="6917" max="7161" width="11.42578125" customWidth="1"/>
    <col min="7163" max="7163" width="2.7109375" customWidth="1"/>
    <col min="7164" max="7164" width="9.42578125" customWidth="1"/>
    <col min="7165" max="7165" width="36.42578125" customWidth="1"/>
    <col min="7166" max="7171" width="21" customWidth="1"/>
    <col min="7172" max="7172" width="2.7109375" customWidth="1"/>
    <col min="7173" max="7417" width="11.42578125" customWidth="1"/>
    <col min="7419" max="7419" width="2.7109375" customWidth="1"/>
    <col min="7420" max="7420" width="9.42578125" customWidth="1"/>
    <col min="7421" max="7421" width="36.42578125" customWidth="1"/>
    <col min="7422" max="7427" width="21" customWidth="1"/>
    <col min="7428" max="7428" width="2.7109375" customWidth="1"/>
    <col min="7429" max="7673" width="11.42578125" customWidth="1"/>
    <col min="7675" max="7675" width="2.7109375" customWidth="1"/>
    <col min="7676" max="7676" width="9.42578125" customWidth="1"/>
    <col min="7677" max="7677" width="36.42578125" customWidth="1"/>
    <col min="7678" max="7683" width="21" customWidth="1"/>
    <col min="7684" max="7684" width="2.7109375" customWidth="1"/>
    <col min="7685" max="7929" width="11.42578125" customWidth="1"/>
    <col min="7931" max="7931" width="2.7109375" customWidth="1"/>
    <col min="7932" max="7932" width="9.42578125" customWidth="1"/>
    <col min="7933" max="7933" width="36.42578125" customWidth="1"/>
    <col min="7934" max="7939" width="21" customWidth="1"/>
    <col min="7940" max="7940" width="2.7109375" customWidth="1"/>
    <col min="7941" max="8185" width="11.42578125" customWidth="1"/>
    <col min="8187" max="8187" width="2.7109375" customWidth="1"/>
    <col min="8188" max="8188" width="9.42578125" customWidth="1"/>
    <col min="8189" max="8189" width="36.42578125" customWidth="1"/>
    <col min="8190" max="8195" width="21" customWidth="1"/>
    <col min="8196" max="8196" width="2.7109375" customWidth="1"/>
    <col min="8197" max="8441" width="11.42578125" customWidth="1"/>
    <col min="8443" max="8443" width="2.7109375" customWidth="1"/>
    <col min="8444" max="8444" width="9.42578125" customWidth="1"/>
    <col min="8445" max="8445" width="36.42578125" customWidth="1"/>
    <col min="8446" max="8451" width="21" customWidth="1"/>
    <col min="8452" max="8452" width="2.7109375" customWidth="1"/>
    <col min="8453" max="8697" width="11.42578125" customWidth="1"/>
    <col min="8699" max="8699" width="2.7109375" customWidth="1"/>
    <col min="8700" max="8700" width="9.42578125" customWidth="1"/>
    <col min="8701" max="8701" width="36.42578125" customWidth="1"/>
    <col min="8702" max="8707" width="21" customWidth="1"/>
    <col min="8708" max="8708" width="2.7109375" customWidth="1"/>
    <col min="8709" max="8953" width="11.42578125" customWidth="1"/>
    <col min="8955" max="8955" width="2.7109375" customWidth="1"/>
    <col min="8956" max="8956" width="9.42578125" customWidth="1"/>
    <col min="8957" max="8957" width="36.42578125" customWidth="1"/>
    <col min="8958" max="8963" width="21" customWidth="1"/>
    <col min="8964" max="8964" width="2.7109375" customWidth="1"/>
    <col min="8965" max="9209" width="11.42578125" customWidth="1"/>
    <col min="9211" max="9211" width="2.7109375" customWidth="1"/>
    <col min="9212" max="9212" width="9.42578125" customWidth="1"/>
    <col min="9213" max="9213" width="36.42578125" customWidth="1"/>
    <col min="9214" max="9219" width="21" customWidth="1"/>
    <col min="9220" max="9220" width="2.7109375" customWidth="1"/>
    <col min="9221" max="9465" width="11.42578125" customWidth="1"/>
    <col min="9467" max="9467" width="2.7109375" customWidth="1"/>
    <col min="9468" max="9468" width="9.42578125" customWidth="1"/>
    <col min="9469" max="9469" width="36.42578125" customWidth="1"/>
    <col min="9470" max="9475" width="21" customWidth="1"/>
    <col min="9476" max="9476" width="2.7109375" customWidth="1"/>
    <col min="9477" max="9721" width="11.42578125" customWidth="1"/>
    <col min="9723" max="9723" width="2.7109375" customWidth="1"/>
    <col min="9724" max="9724" width="9.42578125" customWidth="1"/>
    <col min="9725" max="9725" width="36.42578125" customWidth="1"/>
    <col min="9726" max="9731" width="21" customWidth="1"/>
    <col min="9732" max="9732" width="2.7109375" customWidth="1"/>
    <col min="9733" max="9977" width="11.42578125" customWidth="1"/>
    <col min="9979" max="9979" width="2.7109375" customWidth="1"/>
    <col min="9980" max="9980" width="9.42578125" customWidth="1"/>
    <col min="9981" max="9981" width="36.42578125" customWidth="1"/>
    <col min="9982" max="9987" width="21" customWidth="1"/>
    <col min="9988" max="9988" width="2.7109375" customWidth="1"/>
    <col min="9989" max="10233" width="11.42578125" customWidth="1"/>
    <col min="10235" max="10235" width="2.7109375" customWidth="1"/>
    <col min="10236" max="10236" width="9.42578125" customWidth="1"/>
    <col min="10237" max="10237" width="36.42578125" customWidth="1"/>
    <col min="10238" max="10243" width="21" customWidth="1"/>
    <col min="10244" max="10244" width="2.7109375" customWidth="1"/>
    <col min="10245" max="10489" width="11.42578125" customWidth="1"/>
    <col min="10491" max="10491" width="2.7109375" customWidth="1"/>
    <col min="10492" max="10492" width="9.42578125" customWidth="1"/>
    <col min="10493" max="10493" width="36.42578125" customWidth="1"/>
    <col min="10494" max="10499" width="21" customWidth="1"/>
    <col min="10500" max="10500" width="2.7109375" customWidth="1"/>
    <col min="10501" max="10745" width="11.42578125" customWidth="1"/>
    <col min="10747" max="10747" width="2.7109375" customWidth="1"/>
    <col min="10748" max="10748" width="9.42578125" customWidth="1"/>
    <col min="10749" max="10749" width="36.42578125" customWidth="1"/>
    <col min="10750" max="10755" width="21" customWidth="1"/>
    <col min="10756" max="10756" width="2.7109375" customWidth="1"/>
    <col min="10757" max="11001" width="11.42578125" customWidth="1"/>
    <col min="11003" max="11003" width="2.7109375" customWidth="1"/>
    <col min="11004" max="11004" width="9.42578125" customWidth="1"/>
    <col min="11005" max="11005" width="36.42578125" customWidth="1"/>
    <col min="11006" max="11011" width="21" customWidth="1"/>
    <col min="11012" max="11012" width="2.7109375" customWidth="1"/>
    <col min="11013" max="11257" width="11.42578125" customWidth="1"/>
    <col min="11259" max="11259" width="2.7109375" customWidth="1"/>
    <col min="11260" max="11260" width="9.42578125" customWidth="1"/>
    <col min="11261" max="11261" width="36.42578125" customWidth="1"/>
    <col min="11262" max="11267" width="21" customWidth="1"/>
    <col min="11268" max="11268" width="2.7109375" customWidth="1"/>
    <col min="11269" max="11513" width="11.42578125" customWidth="1"/>
    <col min="11515" max="11515" width="2.7109375" customWidth="1"/>
    <col min="11516" max="11516" width="9.42578125" customWidth="1"/>
    <col min="11517" max="11517" width="36.42578125" customWidth="1"/>
    <col min="11518" max="11523" width="21" customWidth="1"/>
    <col min="11524" max="11524" width="2.7109375" customWidth="1"/>
    <col min="11525" max="11769" width="11.42578125" customWidth="1"/>
    <col min="11771" max="11771" width="2.7109375" customWidth="1"/>
    <col min="11772" max="11772" width="9.42578125" customWidth="1"/>
    <col min="11773" max="11773" width="36.42578125" customWidth="1"/>
    <col min="11774" max="11779" width="21" customWidth="1"/>
    <col min="11780" max="11780" width="2.7109375" customWidth="1"/>
    <col min="11781" max="12025" width="11.42578125" customWidth="1"/>
    <col min="12027" max="12027" width="2.7109375" customWidth="1"/>
    <col min="12028" max="12028" width="9.42578125" customWidth="1"/>
    <col min="12029" max="12029" width="36.42578125" customWidth="1"/>
    <col min="12030" max="12035" width="21" customWidth="1"/>
    <col min="12036" max="12036" width="2.7109375" customWidth="1"/>
    <col min="12037" max="12281" width="11.42578125" customWidth="1"/>
    <col min="12283" max="12283" width="2.7109375" customWidth="1"/>
    <col min="12284" max="12284" width="9.42578125" customWidth="1"/>
    <col min="12285" max="12285" width="36.42578125" customWidth="1"/>
    <col min="12286" max="12291" width="21" customWidth="1"/>
    <col min="12292" max="12292" width="2.7109375" customWidth="1"/>
    <col min="12293" max="12537" width="11.42578125" customWidth="1"/>
    <col min="12539" max="12539" width="2.7109375" customWidth="1"/>
    <col min="12540" max="12540" width="9.42578125" customWidth="1"/>
    <col min="12541" max="12541" width="36.42578125" customWidth="1"/>
    <col min="12542" max="12547" width="21" customWidth="1"/>
    <col min="12548" max="12548" width="2.7109375" customWidth="1"/>
    <col min="12549" max="12793" width="11.42578125" customWidth="1"/>
    <col min="12795" max="12795" width="2.7109375" customWidth="1"/>
    <col min="12796" max="12796" width="9.42578125" customWidth="1"/>
    <col min="12797" max="12797" width="36.42578125" customWidth="1"/>
    <col min="12798" max="12803" width="21" customWidth="1"/>
    <col min="12804" max="12804" width="2.7109375" customWidth="1"/>
    <col min="12805" max="13049" width="11.42578125" customWidth="1"/>
    <col min="13051" max="13051" width="2.7109375" customWidth="1"/>
    <col min="13052" max="13052" width="9.42578125" customWidth="1"/>
    <col min="13053" max="13053" width="36.42578125" customWidth="1"/>
    <col min="13054" max="13059" width="21" customWidth="1"/>
    <col min="13060" max="13060" width="2.7109375" customWidth="1"/>
    <col min="13061" max="13305" width="11.42578125" customWidth="1"/>
    <col min="13307" max="13307" width="2.7109375" customWidth="1"/>
    <col min="13308" max="13308" width="9.42578125" customWidth="1"/>
    <col min="13309" max="13309" width="36.42578125" customWidth="1"/>
    <col min="13310" max="13315" width="21" customWidth="1"/>
    <col min="13316" max="13316" width="2.7109375" customWidth="1"/>
    <col min="13317" max="13561" width="11.42578125" customWidth="1"/>
    <col min="13563" max="13563" width="2.7109375" customWidth="1"/>
    <col min="13564" max="13564" width="9.42578125" customWidth="1"/>
    <col min="13565" max="13565" width="36.42578125" customWidth="1"/>
    <col min="13566" max="13571" width="21" customWidth="1"/>
    <col min="13572" max="13572" width="2.7109375" customWidth="1"/>
    <col min="13573" max="13817" width="11.42578125" customWidth="1"/>
    <col min="13819" max="13819" width="2.7109375" customWidth="1"/>
    <col min="13820" max="13820" width="9.42578125" customWidth="1"/>
    <col min="13821" max="13821" width="36.42578125" customWidth="1"/>
    <col min="13822" max="13827" width="21" customWidth="1"/>
    <col min="13828" max="13828" width="2.7109375" customWidth="1"/>
    <col min="13829" max="14073" width="11.42578125" customWidth="1"/>
    <col min="14075" max="14075" width="2.7109375" customWidth="1"/>
    <col min="14076" max="14076" width="9.42578125" customWidth="1"/>
    <col min="14077" max="14077" width="36.42578125" customWidth="1"/>
    <col min="14078" max="14083" width="21" customWidth="1"/>
    <col min="14084" max="14084" width="2.7109375" customWidth="1"/>
    <col min="14085" max="14329" width="11.42578125" customWidth="1"/>
    <col min="14331" max="14331" width="2.7109375" customWidth="1"/>
    <col min="14332" max="14332" width="9.42578125" customWidth="1"/>
    <col min="14333" max="14333" width="36.42578125" customWidth="1"/>
    <col min="14334" max="14339" width="21" customWidth="1"/>
    <col min="14340" max="14340" width="2.7109375" customWidth="1"/>
    <col min="14341" max="14585" width="11.42578125" customWidth="1"/>
    <col min="14587" max="14587" width="2.7109375" customWidth="1"/>
    <col min="14588" max="14588" width="9.42578125" customWidth="1"/>
    <col min="14589" max="14589" width="36.42578125" customWidth="1"/>
    <col min="14590" max="14595" width="21" customWidth="1"/>
    <col min="14596" max="14596" width="2.7109375" customWidth="1"/>
    <col min="14597" max="14841" width="11.42578125" customWidth="1"/>
    <col min="14843" max="14843" width="2.7109375" customWidth="1"/>
    <col min="14844" max="14844" width="9.42578125" customWidth="1"/>
    <col min="14845" max="14845" width="36.42578125" customWidth="1"/>
    <col min="14846" max="14851" width="21" customWidth="1"/>
    <col min="14852" max="14852" width="2.7109375" customWidth="1"/>
    <col min="14853" max="15097" width="11.42578125" customWidth="1"/>
    <col min="15099" max="15099" width="2.7109375" customWidth="1"/>
    <col min="15100" max="15100" width="9.42578125" customWidth="1"/>
    <col min="15101" max="15101" width="36.42578125" customWidth="1"/>
    <col min="15102" max="15107" width="21" customWidth="1"/>
    <col min="15108" max="15108" width="2.7109375" customWidth="1"/>
    <col min="15109" max="15353" width="11.42578125" customWidth="1"/>
    <col min="15355" max="15355" width="2.7109375" customWidth="1"/>
    <col min="15356" max="15356" width="9.42578125" customWidth="1"/>
    <col min="15357" max="15357" width="36.42578125" customWidth="1"/>
    <col min="15358" max="15363" width="21" customWidth="1"/>
    <col min="15364" max="15364" width="2.7109375" customWidth="1"/>
    <col min="15365" max="15609" width="11.42578125" customWidth="1"/>
    <col min="15611" max="15611" width="2.7109375" customWidth="1"/>
    <col min="15612" max="15612" width="9.42578125" customWidth="1"/>
    <col min="15613" max="15613" width="36.42578125" customWidth="1"/>
    <col min="15614" max="15619" width="21" customWidth="1"/>
    <col min="15620" max="15620" width="2.7109375" customWidth="1"/>
    <col min="15621" max="15865" width="11.42578125" customWidth="1"/>
    <col min="15867" max="15867" width="2.7109375" customWidth="1"/>
    <col min="15868" max="15868" width="9.42578125" customWidth="1"/>
    <col min="15869" max="15869" width="36.42578125" customWidth="1"/>
    <col min="15870" max="15875" width="21" customWidth="1"/>
    <col min="15876" max="15876" width="2.7109375" customWidth="1"/>
    <col min="15877" max="16121" width="11.42578125" customWidth="1"/>
    <col min="16123" max="16123" width="2.7109375" customWidth="1"/>
    <col min="16124" max="16124" width="9.42578125" customWidth="1"/>
    <col min="16125" max="16125" width="36.42578125" customWidth="1"/>
    <col min="16126" max="16131" width="21" customWidth="1"/>
    <col min="16132" max="16132" width="2.7109375" customWidth="1"/>
    <col min="16133" max="16377" width="11.42578125" customWidth="1"/>
  </cols>
  <sheetData>
    <row r="2" spans="1:9" x14ac:dyDescent="0.25">
      <c r="B2" s="542"/>
      <c r="C2" s="543"/>
      <c r="D2" s="543"/>
      <c r="E2" s="543"/>
      <c r="F2" s="543"/>
      <c r="G2" s="543"/>
      <c r="H2" s="543"/>
      <c r="I2" s="544"/>
    </row>
    <row r="3" spans="1:9" x14ac:dyDescent="0.25">
      <c r="B3" s="545" t="s">
        <v>38</v>
      </c>
      <c r="C3" s="546"/>
      <c r="D3" s="546"/>
      <c r="E3" s="546"/>
      <c r="F3" s="546"/>
      <c r="G3" s="546"/>
      <c r="H3" s="546"/>
      <c r="I3" s="547"/>
    </row>
    <row r="4" spans="1:9" x14ac:dyDescent="0.25">
      <c r="B4" s="548" t="s">
        <v>336</v>
      </c>
      <c r="C4" s="549"/>
      <c r="D4" s="549"/>
      <c r="E4" s="549"/>
      <c r="F4" s="549"/>
      <c r="G4" s="549"/>
      <c r="H4" s="549"/>
      <c r="I4" s="550"/>
    </row>
    <row r="5" spans="1:9" x14ac:dyDescent="0.25">
      <c r="B5" s="548" t="s">
        <v>381</v>
      </c>
      <c r="C5" s="549"/>
      <c r="D5" s="549"/>
      <c r="E5" s="549"/>
      <c r="F5" s="549"/>
      <c r="G5" s="549"/>
      <c r="H5" s="549"/>
      <c r="I5" s="550"/>
    </row>
    <row r="6" spans="1:9" x14ac:dyDescent="0.25">
      <c r="B6" s="512" t="s">
        <v>338</v>
      </c>
      <c r="C6" s="513"/>
      <c r="D6" s="513"/>
      <c r="E6" s="513"/>
      <c r="F6" s="513"/>
      <c r="G6" s="513"/>
      <c r="H6" s="513"/>
      <c r="I6" s="513"/>
    </row>
    <row r="7" spans="1:9" x14ac:dyDescent="0.25">
      <c r="B7" s="551"/>
      <c r="C7" s="551"/>
      <c r="D7" s="551"/>
      <c r="E7" s="551"/>
      <c r="F7" s="551"/>
      <c r="G7" s="551"/>
      <c r="H7" s="551"/>
      <c r="I7" s="551"/>
    </row>
    <row r="8" spans="1:9" x14ac:dyDescent="0.25">
      <c r="B8" s="552" t="s">
        <v>201</v>
      </c>
      <c r="C8" s="553"/>
      <c r="D8" s="554" t="s">
        <v>339</v>
      </c>
      <c r="E8" s="555"/>
      <c r="F8" s="555"/>
      <c r="G8" s="555"/>
      <c r="H8" s="556"/>
      <c r="I8" s="557" t="s">
        <v>340</v>
      </c>
    </row>
    <row r="9" spans="1:9" ht="26.25" x14ac:dyDescent="0.25">
      <c r="B9" s="558"/>
      <c r="C9" s="559"/>
      <c r="D9" s="560" t="s">
        <v>341</v>
      </c>
      <c r="E9" s="561" t="s">
        <v>342</v>
      </c>
      <c r="F9" s="560" t="s">
        <v>343</v>
      </c>
      <c r="G9" s="560" t="s">
        <v>344</v>
      </c>
      <c r="H9" s="560" t="s">
        <v>345</v>
      </c>
      <c r="I9" s="557"/>
    </row>
    <row r="10" spans="1:9" x14ac:dyDescent="0.25">
      <c r="B10" s="562"/>
      <c r="C10" s="563"/>
      <c r="D10" s="564">
        <v>1</v>
      </c>
      <c r="E10" s="564">
        <v>2</v>
      </c>
      <c r="F10" s="564" t="s">
        <v>346</v>
      </c>
      <c r="G10" s="564">
        <v>4</v>
      </c>
      <c r="H10" s="564">
        <v>5</v>
      </c>
      <c r="I10" s="564" t="s">
        <v>347</v>
      </c>
    </row>
    <row r="11" spans="1:9" x14ac:dyDescent="0.25">
      <c r="A11" s="565"/>
      <c r="B11" s="566"/>
      <c r="C11" s="567"/>
      <c r="D11" s="568"/>
      <c r="E11" s="568"/>
      <c r="F11" s="568"/>
      <c r="G11" s="568"/>
      <c r="H11" s="568"/>
      <c r="I11" s="568"/>
    </row>
    <row r="12" spans="1:9" x14ac:dyDescent="0.25">
      <c r="A12" s="565"/>
      <c r="B12" s="569"/>
      <c r="C12" s="570" t="s">
        <v>382</v>
      </c>
      <c r="D12" s="540">
        <v>5813055463.5299997</v>
      </c>
      <c r="E12" s="540">
        <v>1397735024.1300004</v>
      </c>
      <c r="F12" s="540">
        <v>7210790487.6599998</v>
      </c>
      <c r="G12" s="540">
        <v>5981819395.79</v>
      </c>
      <c r="H12" s="540">
        <v>5696544033.1000004</v>
      </c>
      <c r="I12" s="540">
        <v>1228971091.8700001</v>
      </c>
    </row>
    <row r="13" spans="1:9" x14ac:dyDescent="0.25">
      <c r="B13" s="569"/>
      <c r="C13" s="570" t="s">
        <v>383</v>
      </c>
      <c r="D13" s="540"/>
      <c r="E13" s="540"/>
      <c r="F13" s="540">
        <v>0</v>
      </c>
      <c r="G13" s="540"/>
      <c r="H13" s="540"/>
      <c r="I13" s="540">
        <v>0</v>
      </c>
    </row>
    <row r="14" spans="1:9" x14ac:dyDescent="0.25">
      <c r="B14" s="569"/>
      <c r="C14" s="570" t="s">
        <v>384</v>
      </c>
      <c r="D14" s="540"/>
      <c r="E14" s="540"/>
      <c r="F14" s="540">
        <v>0</v>
      </c>
      <c r="G14" s="540"/>
      <c r="H14" s="540"/>
      <c r="I14" s="540">
        <v>0</v>
      </c>
    </row>
    <row r="15" spans="1:9" x14ac:dyDescent="0.25">
      <c r="B15" s="569"/>
      <c r="C15" s="570" t="s">
        <v>385</v>
      </c>
      <c r="D15" s="540"/>
      <c r="E15" s="540"/>
      <c r="F15" s="540">
        <v>0</v>
      </c>
      <c r="G15" s="540"/>
      <c r="H15" s="540"/>
      <c r="I15" s="540">
        <v>0</v>
      </c>
    </row>
    <row r="16" spans="1:9" x14ac:dyDescent="0.25">
      <c r="B16" s="571"/>
      <c r="C16" s="572"/>
      <c r="D16" s="540"/>
      <c r="E16" s="540"/>
      <c r="F16" s="540"/>
      <c r="G16" s="540"/>
      <c r="H16" s="540"/>
      <c r="I16" s="573"/>
    </row>
    <row r="17" spans="2:9" x14ac:dyDescent="0.25">
      <c r="B17" s="574"/>
      <c r="C17" s="575" t="s">
        <v>380</v>
      </c>
      <c r="D17" s="536">
        <v>5813055463.5299997</v>
      </c>
      <c r="E17" s="536">
        <v>1397735024.1300004</v>
      </c>
      <c r="F17" s="536">
        <v>7210790487.6599998</v>
      </c>
      <c r="G17" s="536">
        <v>5981819395.79</v>
      </c>
      <c r="H17" s="536">
        <v>5696544033.1000004</v>
      </c>
      <c r="I17" s="536">
        <v>1228971091.8700001</v>
      </c>
    </row>
    <row r="18" spans="2:9" x14ac:dyDescent="0.25">
      <c r="B18" s="340" t="s">
        <v>243</v>
      </c>
      <c r="G18" s="537"/>
    </row>
  </sheetData>
  <mergeCells count="8">
    <mergeCell ref="B2:I2"/>
    <mergeCell ref="B3:I3"/>
    <mergeCell ref="B4:I4"/>
    <mergeCell ref="B5:I5"/>
    <mergeCell ref="B6:I6"/>
    <mergeCell ref="B8:C10"/>
    <mergeCell ref="D8:H8"/>
    <mergeCell ref="I8:I9"/>
  </mergeCells>
  <printOptions horizontalCentered="1"/>
  <pageMargins left="0.70866141732283461" right="0.70866141732283461" top="0.74803149606299213" bottom="0.74803149606299213" header="0.31496062992125984" footer="0.31496062992125984"/>
  <pageSetup scale="70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11</vt:i4>
      </vt:variant>
    </vt:vector>
  </HeadingPairs>
  <TitlesOfParts>
    <vt:vector size="24" baseType="lpstr">
      <vt:lpstr>Inicio</vt:lpstr>
      <vt:lpstr>Situación Financiera</vt:lpstr>
      <vt:lpstr>Actividades</vt:lpstr>
      <vt:lpstr>Variaciones</vt:lpstr>
      <vt:lpstr>Cambios</vt:lpstr>
      <vt:lpstr>Analitico Activo</vt:lpstr>
      <vt:lpstr>Flujo</vt:lpstr>
      <vt:lpstr>Clasificación Administrativa 1</vt:lpstr>
      <vt:lpstr>Clasificación Administrativa 2</vt:lpstr>
      <vt:lpstr>Clasificación Funcional</vt:lpstr>
      <vt:lpstr>Deuda Publica Mar 17 Acum</vt:lpstr>
      <vt:lpstr>SIT. FIN. MAR 2017 (TRIMESTRE)</vt:lpstr>
      <vt:lpstr>EDO. ACTIV. MAR 2017 (TRIMESTR)</vt:lpstr>
      <vt:lpstr>Actividades!Área_de_impresión</vt:lpstr>
      <vt:lpstr>'Analitico Activo'!Área_de_impresión</vt:lpstr>
      <vt:lpstr>Cambios!Área_de_impresión</vt:lpstr>
      <vt:lpstr>'Clasificación Administrativa 1'!Área_de_impresión</vt:lpstr>
      <vt:lpstr>'Clasificación Administrativa 2'!Área_de_impresión</vt:lpstr>
      <vt:lpstr>'Deuda Publica Mar 17 Acum'!Área_de_impresión</vt:lpstr>
      <vt:lpstr>'EDO. ACTIV. MAR 2017 (TRIMESTR)'!Área_de_impresión</vt:lpstr>
      <vt:lpstr>Flujo!Área_de_impresión</vt:lpstr>
      <vt:lpstr>'SIT. FIN. MAR 2017 (TRIMESTRE)'!Área_de_impresión</vt:lpstr>
      <vt:lpstr>'Situación Financiera'!Área_de_impresión</vt:lpstr>
      <vt:lpstr>Variaciones!Área_de_impresión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 Hernandez Jimenez</dc:creator>
  <cp:lastModifiedBy>Maria Elena Rendon Lopez</cp:lastModifiedBy>
  <cp:lastPrinted>2019-02-08T17:03:51Z</cp:lastPrinted>
  <dcterms:created xsi:type="dcterms:W3CDTF">2017-04-18T21:21:51Z</dcterms:created>
  <dcterms:modified xsi:type="dcterms:W3CDTF">2019-02-08T17:05:00Z</dcterms:modified>
</cp:coreProperties>
</file>